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tmgeg_37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<sst xmlns="http://schemas.openxmlformats.org/spreadsheetml/2006/main" count="55" uniqueCount="46">
  <si>
    <t xml:space="preserve">Invullen:</t>
  </si>
  <si>
    <t xml:space="preserve">Opbrengst Windmolen in kWh op Vliegveld Eindhoven</t>
  </si>
  <si>
    <t xml:space="preserve">RWS</t>
  </si>
  <si>
    <t xml:space="preserve">Datum</t>
  </si>
  <si>
    <t xml:space="preserve">FG</t>
  </si>
  <si>
    <t xml:space="preserve">m/s</t>
  </si>
  <si>
    <t xml:space="preserve">Cp</t>
  </si>
  <si>
    <t xml:space="preserve">Vermogen</t>
  </si>
  <si>
    <t xml:space="preserve">Opbrengst</t>
  </si>
  <si>
    <t xml:space="preserve">Opbrengst +</t>
  </si>
  <si>
    <t xml:space="preserve">Oppervlakte</t>
  </si>
  <si>
    <t xml:space="preserve">Maand</t>
  </si>
  <si>
    <t xml:space="preserve">Gemiddeld</t>
  </si>
  <si>
    <t xml:space="preserve">Startsnelheid</t>
  </si>
  <si>
    <t xml:space="preserve">Rated Wind Speed</t>
  </si>
  <si>
    <t xml:space="preserve">jan</t>
  </si>
  <si>
    <t xml:space="preserve">Cp berekend</t>
  </si>
  <si>
    <t xml:space="preserve">feb</t>
  </si>
  <si>
    <t xml:space="preserve">Startnelheid</t>
  </si>
  <si>
    <t xml:space="preserve">mrt</t>
  </si>
  <si>
    <t xml:space="preserve">Pmax</t>
  </si>
  <si>
    <t xml:space="preserve">apr</t>
  </si>
  <si>
    <t xml:space="preserve">mei</t>
  </si>
  <si>
    <t xml:space="preserve">jun</t>
  </si>
  <si>
    <t xml:space="preserve">Op basis daarvan:</t>
  </si>
  <si>
    <t xml:space="preserve">jul</t>
  </si>
  <si>
    <t xml:space="preserve">Windsnelh.</t>
  </si>
  <si>
    <t xml:space="preserve">aug</t>
  </si>
  <si>
    <t xml:space="preserve">Cp=</t>
  </si>
  <si>
    <t xml:space="preserve">sep</t>
  </si>
  <si>
    <t xml:space="preserve">Watt</t>
  </si>
  <si>
    <t xml:space="preserve">okt</t>
  </si>
  <si>
    <t xml:space="preserve">Opbr/dag</t>
  </si>
  <si>
    <t xml:space="preserve">Wh</t>
  </si>
  <si>
    <t xml:space="preserve">nov</t>
  </si>
  <si>
    <t xml:space="preserve">Opbr/jaar</t>
  </si>
  <si>
    <t xml:space="preserve">kWh</t>
  </si>
  <si>
    <t xml:space="preserve">dec</t>
  </si>
  <si>
    <t xml:space="preserve">Totaal</t>
  </si>
  <si>
    <t xml:space="preserve">Berekend vermogen bij die Cp naar windsnelheid</t>
  </si>
  <si>
    <t xml:space="preserve">Maximaal haalbare vermogen en leverbare energie </t>
  </si>
  <si>
    <t xml:space="preserve">Wind m/s</t>
  </si>
  <si>
    <t xml:space="preserve">per dag Wh</t>
  </si>
  <si>
    <t xml:space="preserve">per jaar kWh</t>
  </si>
  <si>
    <t xml:space="preserve">Pmax per jaar</t>
  </si>
  <si>
    <t xml:space="preserve">windsnelheid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</si>
</sst>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"/>
    <numFmt numFmtId="167" formatCode="0.0"/>
    <numFmt numFmtId="168" formatCode="0.00"/>
    <numFmt numFmtId="169" formatCode="[$€-413]\ #,##0.00;[RED][$€-413]\ #,##0.00\-"/>
    <numFmt numFmtId="170" formatCode="0.00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C9211E"/>
      <name val="Arial"/>
      <family val="2"/>
    </font>
    <font>
      <sz val="10"/>
      <color rgb="FF000000"/>
      <name val="Arial"/>
      <family val="2"/>
    </font>
    <font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DE8CB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true" applyProtection="true">
      <alignment horizontal="left" vertical="bottom" textRotation="0" wrapText="fals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7" fontId="0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Vermogen en Prestatie-Coëfficient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etmgeg_370!$B$41:$B$41</c:f>
              <c:strCache>
                <c:ptCount val="1"/>
                <c:pt idx="0">
                  <c:v>Vermogen</c:v>
                </c:pt>
              </c:strCache>
            </c:strRef>
          </c:tx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etmgeg_370!$A$42:$A$71</c:f>
              <c:strCache>
                <c:ptCount val="30"/>
                <c:pt idx="0">
                  <c:v>0</c:v>
                </c:pt>
                <c:pt idx="1">
                  <c:v>0,5</c:v>
                </c:pt>
                <c:pt idx="2">
                  <c:v>1</c:v>
                </c:pt>
                <c:pt idx="3">
                  <c:v>1,5</c:v>
                </c:pt>
                <c:pt idx="4">
                  <c:v>2</c:v>
                </c:pt>
                <c:pt idx="5">
                  <c:v>2,5</c:v>
                </c:pt>
                <c:pt idx="6">
                  <c:v>3</c:v>
                </c:pt>
                <c:pt idx="7">
                  <c:v>3,5</c:v>
                </c:pt>
                <c:pt idx="8">
                  <c:v>4</c:v>
                </c:pt>
                <c:pt idx="9">
                  <c:v>4,5</c:v>
                </c:pt>
                <c:pt idx="10">
                  <c:v>5</c:v>
                </c:pt>
                <c:pt idx="11">
                  <c:v>5,5</c:v>
                </c:pt>
                <c:pt idx="12">
                  <c:v>6</c:v>
                </c:pt>
                <c:pt idx="13">
                  <c:v>6,5</c:v>
                </c:pt>
                <c:pt idx="14">
                  <c:v>7</c:v>
                </c:pt>
                <c:pt idx="15">
                  <c:v>7,5</c:v>
                </c:pt>
                <c:pt idx="16">
                  <c:v>8</c:v>
                </c:pt>
                <c:pt idx="17">
                  <c:v>8,5</c:v>
                </c:pt>
                <c:pt idx="18">
                  <c:v>9</c:v>
                </c:pt>
                <c:pt idx="19">
                  <c:v>9,5</c:v>
                </c:pt>
                <c:pt idx="20">
                  <c:v>10</c:v>
                </c:pt>
                <c:pt idx="21">
                  <c:v>10,5</c:v>
                </c:pt>
                <c:pt idx="22">
                  <c:v>11</c:v>
                </c:pt>
                <c:pt idx="23">
                  <c:v>11,5</c:v>
                </c:pt>
                <c:pt idx="24">
                  <c:v>12</c:v>
                </c:pt>
                <c:pt idx="25">
                  <c:v>12,5</c:v>
                </c:pt>
                <c:pt idx="26">
                  <c:v>13</c:v>
                </c:pt>
                <c:pt idx="27">
                  <c:v>13,5</c:v>
                </c:pt>
                <c:pt idx="28">
                  <c:v>14</c:v>
                </c:pt>
                <c:pt idx="29">
                  <c:v>14,5</c:v>
                </c:pt>
              </c:strCache>
            </c:strRef>
          </c:cat>
          <c:val>
            <c:numRef>
              <c:f>etmgeg_370!$B$41:$B$71</c:f>
              <c:numCache>
                <c:formatCode>General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3.67462495650297</c:v>
                </c:pt>
                <c:pt idx="7">
                  <c:v>7.35921902632432</c:v>
                </c:pt>
                <c:pt idx="8">
                  <c:v>13.1596770018966</c:v>
                </c:pt>
                <c:pt idx="9">
                  <c:v>21.6552071634028</c:v>
                </c:pt>
                <c:pt idx="10">
                  <c:v>33.4375595787492</c:v>
                </c:pt>
                <c:pt idx="11">
                  <c:v>49.0940380633382</c:v>
                </c:pt>
                <c:pt idx="12">
                  <c:v>69.1917705131913</c:v>
                </c:pt>
                <c:pt idx="13">
                  <c:v>94.263237611423</c:v>
                </c:pt>
                <c:pt idx="14">
                  <c:v>124.793059908064</c:v>
                </c:pt>
                <c:pt idx="15">
                  <c:v>161.206043273233</c:v>
                </c:pt>
                <c:pt idx="16">
                  <c:v>203.856482723666</c:v>
                </c:pt>
                <c:pt idx="17">
                  <c:v>253.018724622582</c:v>
                </c:pt>
                <c:pt idx="18">
                  <c:v>308.878987252914</c:v>
                </c:pt>
                <c:pt idx="19">
                  <c:v>371.52843976388</c:v>
                </c:pt>
                <c:pt idx="20">
                  <c:v>440.957539490909</c:v>
                </c:pt>
                <c:pt idx="21">
                  <c:v>517.051627648913</c:v>
                </c:pt>
                <c:pt idx="22">
                  <c:v>599.587783398913</c:v>
                </c:pt>
                <c:pt idx="23">
                  <c:v>598.584262111505</c:v>
                </c:pt>
                <c:pt idx="24">
                  <c:v>595.638441558147</c:v>
                </c:pt>
                <c:pt idx="25">
                  <c:v>590.847436702136</c:v>
                </c:pt>
                <c:pt idx="26">
                  <c:v>584.308362506769</c:v>
                </c:pt>
                <c:pt idx="27">
                  <c:v>576.118333935345</c:v>
                </c:pt>
                <c:pt idx="28">
                  <c:v>566.37446595116</c:v>
                </c:pt>
                <c:pt idx="29">
                  <c:v>555.173873517512</c:v>
                </c:pt>
                <c:pt idx="30">
                  <c:v>542.613671597699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0"/>
        <c:axId val="54419921"/>
        <c:axId val="44961506"/>
      </c:lineChart>
      <c:lineChart>
        <c:grouping val="standard"/>
        <c:varyColors val="0"/>
        <c:ser>
          <c:idx val="1"/>
          <c:order val="1"/>
          <c:tx>
            <c:strRef>
              <c:f>etmgeg_370!$C$41:$C$41</c:f>
              <c:strCache>
                <c:ptCount val="1"/>
                <c:pt idx="0">
                  <c:v>Cp</c:v>
                </c:pt>
              </c:strCache>
            </c:strRef>
          </c:tx>
          <c:spPr>
            <a:solidFill>
              <a:srgbClr val="ffd320"/>
            </a:solidFill>
            <a:ln w="28800">
              <a:solidFill>
                <a:srgbClr val="ffd32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etmgeg_370!$A$42:$A$71</c:f>
              <c:strCache>
                <c:ptCount val="30"/>
                <c:pt idx="0">
                  <c:v>0</c:v>
                </c:pt>
                <c:pt idx="1">
                  <c:v>0,5</c:v>
                </c:pt>
                <c:pt idx="2">
                  <c:v>1</c:v>
                </c:pt>
                <c:pt idx="3">
                  <c:v>1,5</c:v>
                </c:pt>
                <c:pt idx="4">
                  <c:v>2</c:v>
                </c:pt>
                <c:pt idx="5">
                  <c:v>2,5</c:v>
                </c:pt>
                <c:pt idx="6">
                  <c:v>3</c:v>
                </c:pt>
                <c:pt idx="7">
                  <c:v>3,5</c:v>
                </c:pt>
                <c:pt idx="8">
                  <c:v>4</c:v>
                </c:pt>
                <c:pt idx="9">
                  <c:v>4,5</c:v>
                </c:pt>
                <c:pt idx="10">
                  <c:v>5</c:v>
                </c:pt>
                <c:pt idx="11">
                  <c:v>5,5</c:v>
                </c:pt>
                <c:pt idx="12">
                  <c:v>6</c:v>
                </c:pt>
                <c:pt idx="13">
                  <c:v>6,5</c:v>
                </c:pt>
                <c:pt idx="14">
                  <c:v>7</c:v>
                </c:pt>
                <c:pt idx="15">
                  <c:v>7,5</c:v>
                </c:pt>
                <c:pt idx="16">
                  <c:v>8</c:v>
                </c:pt>
                <c:pt idx="17">
                  <c:v>8,5</c:v>
                </c:pt>
                <c:pt idx="18">
                  <c:v>9</c:v>
                </c:pt>
                <c:pt idx="19">
                  <c:v>9,5</c:v>
                </c:pt>
                <c:pt idx="20">
                  <c:v>10</c:v>
                </c:pt>
                <c:pt idx="21">
                  <c:v>10,5</c:v>
                </c:pt>
                <c:pt idx="22">
                  <c:v>11</c:v>
                </c:pt>
                <c:pt idx="23">
                  <c:v>11,5</c:v>
                </c:pt>
                <c:pt idx="24">
                  <c:v>12</c:v>
                </c:pt>
                <c:pt idx="25">
                  <c:v>12,5</c:v>
                </c:pt>
                <c:pt idx="26">
                  <c:v>13</c:v>
                </c:pt>
                <c:pt idx="27">
                  <c:v>13,5</c:v>
                </c:pt>
                <c:pt idx="28">
                  <c:v>14</c:v>
                </c:pt>
                <c:pt idx="29">
                  <c:v>14,5</c:v>
                </c:pt>
              </c:strCache>
            </c:strRef>
          </c:cat>
          <c:val>
            <c:numRef>
              <c:f>etmgeg_370!$C$41:$C$71</c:f>
              <c:numCache>
                <c:formatCode>General</c:formatCode>
                <c:ptCount val="31"/>
                <c:pt idx="1">
                  <c:v>0</c:v>
                </c:pt>
                <c:pt idx="2">
                  <c:v>0.0569854758508567</c:v>
                </c:pt>
                <c:pt idx="3">
                  <c:v>0.110324118439666</c:v>
                </c:pt>
                <c:pt idx="4">
                  <c:v>0.16010487491916</c:v>
                </c:pt>
                <c:pt idx="5">
                  <c:v>0.206416692442073</c:v>
                </c:pt>
                <c:pt idx="6">
                  <c:v>0.249348518161137</c:v>
                </c:pt>
                <c:pt idx="7">
                  <c:v>0.288989299229084</c:v>
                </c:pt>
                <c:pt idx="8">
                  <c:v>0.325427982798649</c:v>
                </c:pt>
                <c:pt idx="9">
                  <c:v>0.358753516022563</c:v>
                </c:pt>
                <c:pt idx="10">
                  <c:v>0.389054846053559</c:v>
                </c:pt>
                <c:pt idx="11">
                  <c:v>0.416420920044371</c:v>
                </c:pt>
                <c:pt idx="12">
                  <c:v>0.440940685147732</c:v>
                </c:pt>
                <c:pt idx="13">
                  <c:v>0.462703088516373</c:v>
                </c:pt>
                <c:pt idx="14">
                  <c:v>0.481797077303028</c:v>
                </c:pt>
                <c:pt idx="15">
                  <c:v>0.498311598660431</c:v>
                </c:pt>
                <c:pt idx="16">
                  <c:v>0.512335599741313</c:v>
                </c:pt>
                <c:pt idx="17">
                  <c:v>0.523958027698407</c:v>
                </c:pt>
                <c:pt idx="18">
                  <c:v>0.533267829684447</c:v>
                </c:pt>
                <c:pt idx="19">
                  <c:v>0.540353952852166</c:v>
                </c:pt>
                <c:pt idx="20">
                  <c:v>0.545305344354295</c:v>
                </c:pt>
                <c:pt idx="21">
                  <c:v>0.548210951343569</c:v>
                </c:pt>
                <c:pt idx="22">
                  <c:v>0.549159720972719</c:v>
                </c:pt>
                <c:pt idx="23">
                  <c:v>0.54824060039448</c:v>
                </c:pt>
                <c:pt idx="24">
                  <c:v>0.545542536761583</c:v>
                </c:pt>
                <c:pt idx="25">
                  <c:v>0.541154477226762</c:v>
                </c:pt>
                <c:pt idx="26">
                  <c:v>0.535165368942748</c:v>
                </c:pt>
                <c:pt idx="27">
                  <c:v>0.527664159062277</c:v>
                </c:pt>
                <c:pt idx="28">
                  <c:v>0.518739794738079</c:v>
                </c:pt>
                <c:pt idx="29">
                  <c:v>0.508481223122888</c:v>
                </c:pt>
                <c:pt idx="30">
                  <c:v>0.496977391369438</c:v>
                </c:pt>
              </c:numCache>
            </c:numRef>
          </c:val>
          <c:smooth val="1"/>
        </c:ser>
        <c:hiLowLines>
          <c:spPr>
            <a:ln>
              <a:noFill/>
            </a:ln>
          </c:spPr>
        </c:hiLowLines>
        <c:marker val="0"/>
        <c:axId val="12147925"/>
        <c:axId val="89629700"/>
      </c:lineChart>
      <c:catAx>
        <c:axId val="5441992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4961506"/>
        <c:crosses val="autoZero"/>
        <c:auto val="1"/>
        <c:lblAlgn val="ctr"/>
        <c:lblOffset val="100"/>
        <c:noMultiLvlLbl val="0"/>
      </c:catAx>
      <c:valAx>
        <c:axId val="4496150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4419921"/>
        <c:crossesAt val="0"/>
        <c:crossBetween val="midCat"/>
      </c:valAx>
      <c:catAx>
        <c:axId val="12147925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9629700"/>
        <c:auto val="1"/>
        <c:lblAlgn val="ctr"/>
        <c:lblOffset val="100"/>
        <c:noMultiLvlLbl val="0"/>
      </c:catAx>
      <c:valAx>
        <c:axId val="896297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2147925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16</xdr:row>
      <xdr:rowOff>151560</xdr:rowOff>
    </xdr:from>
    <xdr:to>
      <xdr:col>6</xdr:col>
      <xdr:colOff>607320</xdr:colOff>
      <xdr:row>36</xdr:row>
      <xdr:rowOff>139680</xdr:rowOff>
    </xdr:to>
    <xdr:graphicFrame>
      <xdr:nvGraphicFramePr>
        <xdr:cNvPr id="0" name=""/>
        <xdr:cNvGraphicFramePr/>
      </xdr:nvGraphicFramePr>
      <xdr:xfrm>
        <a:off x="0" y="27522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S110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16.53"/>
    <col collapsed="false" customWidth="true" hidden="false" outlineLevel="0" max="2" min="2" style="1" width="10.41"/>
    <col collapsed="false" customWidth="false" hidden="false" outlineLevel="0" max="3" min="3" style="1" width="11.52"/>
    <col collapsed="false" customWidth="false" hidden="false" outlineLevel="0" max="5" min="4" style="2" width="11.52"/>
    <col collapsed="false" customWidth="false" hidden="false" outlineLevel="0" max="6" min="6" style="3" width="11.52"/>
    <col collapsed="false" customWidth="false" hidden="false" outlineLevel="0" max="7" min="7" style="4" width="11.52"/>
    <col collapsed="false" customWidth="false" hidden="false" outlineLevel="0" max="8" min="8" style="3" width="11.52"/>
    <col collapsed="false" customWidth="true" hidden="false" outlineLevel="0" max="9" min="9" style="3" width="12.91"/>
    <col collapsed="false" customWidth="false" hidden="false" outlineLevel="0" max="11" min="10" style="1" width="11.52"/>
    <col collapsed="false" customWidth="false" hidden="true" outlineLevel="0" max="27" min="12" style="1" width="11.52"/>
    <col collapsed="false" customWidth="false" hidden="false" outlineLevel="0" max="62" min="28" style="1" width="11.52"/>
  </cols>
  <sheetData>
    <row r="1" customFormat="false" ht="12.8" hidden="false" customHeight="false" outlineLevel="0" collapsed="false">
      <c r="A1" s="5" t="s">
        <v>0</v>
      </c>
      <c r="D1" s="6" t="s">
        <v>1</v>
      </c>
      <c r="E1" s="6"/>
      <c r="F1" s="6"/>
      <c r="G1" s="7"/>
      <c r="H1" s="0"/>
      <c r="I1" s="0"/>
      <c r="J1" s="0"/>
      <c r="L1" s="1" t="s">
        <v>2</v>
      </c>
      <c r="M1" s="3" t="n">
        <f aca="false">+B4</f>
        <v>10.5</v>
      </c>
      <c r="N1" s="1" t="s">
        <v>3</v>
      </c>
      <c r="O1" s="1" t="s">
        <v>4</v>
      </c>
      <c r="P1" s="1" t="s">
        <v>5</v>
      </c>
      <c r="Q1" s="2" t="s">
        <v>6</v>
      </c>
      <c r="R1" s="2" t="s">
        <v>7</v>
      </c>
      <c r="S1" s="3" t="s">
        <v>8</v>
      </c>
      <c r="T1" s="3" t="s">
        <v>9</v>
      </c>
      <c r="U1" s="3"/>
      <c r="V1" s="3"/>
      <c r="AQ1" s="1" t="e">
        <f aca="false">-1/(100*($AN$9))*(AL14-$AM$9)*(AL14-$AM$9)+$AL$9</f>
        <v>#DIV/0!</v>
      </c>
    </row>
    <row r="2" customFormat="false" ht="12.8" hidden="false" customHeight="false" outlineLevel="0" collapsed="false">
      <c r="A2" s="1" t="s">
        <v>10</v>
      </c>
      <c r="B2" s="6" t="n">
        <f aca="false">+3.14*0.7*0.7</f>
        <v>1.5386</v>
      </c>
      <c r="D2" s="1"/>
      <c r="E2" s="3"/>
      <c r="H2" s="1"/>
      <c r="I2" s="0"/>
      <c r="J2" s="0"/>
      <c r="L2" s="1" t="s">
        <v>6</v>
      </c>
      <c r="M2" s="2" t="n">
        <f aca="false">+B5</f>
        <v>0.549537268280888</v>
      </c>
      <c r="N2" s="1" t="n">
        <v>20200101</v>
      </c>
      <c r="O2" s="1" t="n">
        <v>21</v>
      </c>
      <c r="P2" s="1" t="n">
        <f aca="false">+O2/10</f>
        <v>2.1</v>
      </c>
      <c r="Q2" s="2" t="n">
        <f aca="false">+($M$2/0.593)*0.5*(-1*(-P2/($M$1*3/2)+1)*(-P2/($M$1*3/2)+1)*(-P2/($M$1*3/2)+1)-1*(-P2/($M$1*3/2)+1)*(-P2/($M$1*3/2)+1)+(-P2/($M$1*3/2)+1)+1)</f>
        <v>0.215270610621306</v>
      </c>
      <c r="R2" s="2" t="n">
        <f aca="false">+P2*P2*P2*0.613*Q2*$M$4</f>
        <v>1.88030728873899</v>
      </c>
      <c r="S2" s="3" t="n">
        <f aca="false">+P2*P2*P2*0.613*Q2*$M$4*24</f>
        <v>45.1273749297358</v>
      </c>
      <c r="T2" s="3" t="n">
        <f aca="false">+P2*P2*P2*0.613*$M$2*$M$4*24</f>
        <v>115.2</v>
      </c>
      <c r="U2" s="3"/>
      <c r="V2" s="3"/>
      <c r="AA2" s="0"/>
      <c r="AB2" s="0"/>
      <c r="AC2" s="0"/>
      <c r="AD2" s="0"/>
      <c r="AF2" s="0"/>
      <c r="AG2" s="0"/>
      <c r="AH2" s="0"/>
    </row>
    <row r="3" customFormat="false" ht="12.8" hidden="false" customHeight="false" outlineLevel="0" collapsed="false">
      <c r="A3" s="3" t="s">
        <v>7</v>
      </c>
      <c r="B3" s="8" t="n">
        <v>600</v>
      </c>
      <c r="D3" s="1" t="s">
        <v>11</v>
      </c>
      <c r="E3" s="3" t="n">
        <v>2020</v>
      </c>
      <c r="F3" s="3" t="n">
        <v>2021</v>
      </c>
      <c r="G3" s="4" t="n">
        <v>2022</v>
      </c>
      <c r="H3" s="1" t="s">
        <v>12</v>
      </c>
      <c r="I3" s="0"/>
      <c r="J3" s="0"/>
      <c r="L3" s="1" t="s">
        <v>13</v>
      </c>
      <c r="M3" s="9" t="n">
        <v>2</v>
      </c>
      <c r="N3" s="1" t="n">
        <v>20200102</v>
      </c>
      <c r="O3" s="1" t="n">
        <v>38</v>
      </c>
      <c r="P3" s="1" t="n">
        <f aca="false">+O3/10</f>
        <v>3.8</v>
      </c>
      <c r="Q3" s="2" t="n">
        <f aca="false">+($M$2/0.593)*0.5*(-1*(-P3/($M$1*3/2)+1)*(-P3/($M$1*3/2)+1)*(-P3/($M$1*3/2)+1)-1*(-P3/($M$1*3/2)+1)*(-P3/($M$1*3/2)+1)+(-P3/($M$1*3/2)+1)+1)</f>
        <v>0.3457911881567</v>
      </c>
      <c r="R3" s="2" t="n">
        <f aca="false">+P3*P3*P3*0.613*Q3*$M$4</f>
        <v>17.8957916284816</v>
      </c>
      <c r="S3" s="3" t="n">
        <f aca="false">+P3*P3*P3*0.613*Q3*$M$4*24</f>
        <v>429.498999083558</v>
      </c>
      <c r="T3" s="3" t="n">
        <f aca="false">+P3*P3*P3*0.613*$M$2*$M$4*24</f>
        <v>682.567152575316</v>
      </c>
      <c r="U3" s="3"/>
      <c r="V3" s="3"/>
      <c r="AA3" s="0"/>
      <c r="AB3" s="0"/>
      <c r="AC3" s="0"/>
      <c r="AD3" s="0"/>
      <c r="AF3" s="0"/>
      <c r="AG3" s="0"/>
      <c r="AH3" s="0"/>
    </row>
    <row r="4" customFormat="false" ht="12.8" hidden="false" customHeight="false" outlineLevel="0" collapsed="false">
      <c r="A4" s="1" t="s">
        <v>14</v>
      </c>
      <c r="B4" s="8" t="n">
        <v>10.5</v>
      </c>
      <c r="D4" s="1" t="s">
        <v>15</v>
      </c>
      <c r="E4" s="3" t="n">
        <f aca="false">+U32/1000</f>
        <v>39.649260339687</v>
      </c>
      <c r="F4" s="3" t="n">
        <f aca="false">+U398/1000</f>
        <v>35.879136347375</v>
      </c>
      <c r="G4" s="4" t="n">
        <f aca="false">+U763/1000</f>
        <v>26.9038167347726</v>
      </c>
      <c r="H4" s="3" t="n">
        <f aca="false">+(E4+F4+G4)/3</f>
        <v>34.1440711406115</v>
      </c>
      <c r="I4" s="0"/>
      <c r="J4" s="0"/>
      <c r="L4" s="1" t="s">
        <v>10</v>
      </c>
      <c r="M4" s="9" t="n">
        <f aca="false">+B2</f>
        <v>1.5386</v>
      </c>
      <c r="N4" s="1" t="n">
        <v>20200103</v>
      </c>
      <c r="O4" s="1" t="n">
        <v>53</v>
      </c>
      <c r="P4" s="1" t="n">
        <f aca="false">+O4/10</f>
        <v>5.3</v>
      </c>
      <c r="Q4" s="2" t="n">
        <f aca="false">+($M$2/0.593)*0.5*(-1*(-P4/($M$1*3/2)+1)*(-P4/($M$1*3/2)+1)*(-P4/($M$1*3/2)+1)-1*(-P4/($M$1*3/2)+1)*(-P4/($M$1*3/2)+1)+(-P4/($M$1*3/2)+1)+1)</f>
        <v>0.431468643555107</v>
      </c>
      <c r="R4" s="2" t="n">
        <f aca="false">+P4*P4*P4*0.613*Q4*$M$4</f>
        <v>60.5847124290226</v>
      </c>
      <c r="S4" s="3" t="n">
        <f aca="false">+P4*P4*P4*0.613*Q4*$M$4*24</f>
        <v>1454.03309829654</v>
      </c>
      <c r="T4" s="3" t="n">
        <f aca="false">+P4*P4*P4*0.613*$M$2*$M$4*24</f>
        <v>1851.91992225462</v>
      </c>
      <c r="U4" s="3"/>
      <c r="V4" s="3"/>
      <c r="AA4" s="0"/>
      <c r="AB4" s="0"/>
      <c r="AC4" s="0"/>
      <c r="AD4" s="0"/>
      <c r="AF4" s="0"/>
      <c r="AG4" s="0"/>
      <c r="AH4" s="0"/>
    </row>
    <row r="5" customFormat="false" ht="12.8" hidden="false" customHeight="false" outlineLevel="0" collapsed="false">
      <c r="A5" s="3" t="s">
        <v>16</v>
      </c>
      <c r="B5" s="1" t="n">
        <f aca="false">+B3/(0.613*B2*B4*B4*B4)</f>
        <v>0.549537268280888</v>
      </c>
      <c r="D5" s="1" t="s">
        <v>17</v>
      </c>
      <c r="E5" s="3" t="n">
        <f aca="false">+U61/1000</f>
        <v>124.823936822791</v>
      </c>
      <c r="F5" s="3" t="n">
        <f aca="false">+U426/1000</f>
        <v>19.0745613789462</v>
      </c>
      <c r="G5" s="4" t="n">
        <f aca="false">+U791/1000</f>
        <v>100.002701551155</v>
      </c>
      <c r="H5" s="3" t="n">
        <f aca="false">+(E5+F5+G5)/3</f>
        <v>81.3003999176307</v>
      </c>
      <c r="I5" s="0"/>
      <c r="J5" s="0"/>
      <c r="N5" s="1" t="n">
        <v>20200104</v>
      </c>
      <c r="O5" s="1" t="n">
        <v>45</v>
      </c>
      <c r="P5" s="1" t="n">
        <f aca="false">+O5/10</f>
        <v>4.5</v>
      </c>
      <c r="Q5" s="2" t="n">
        <f aca="false">+($M$2/0.593)*0.5*(-1*(-P5/($M$1*3/2)+1)*(-P5/($M$1*3/2)+1)*(-P5/($M$1*3/2)+1)-1*(-P5/($M$1*3/2)+1)*(-P5/($M$1*3/2)+1)+(-P5/($M$1*3/2)+1)+1)</f>
        <v>0.389054846053559</v>
      </c>
      <c r="R5" s="2" t="n">
        <f aca="false">+P5*P5*P5*0.613*Q5*$M$4</f>
        <v>33.4375595787492</v>
      </c>
      <c r="S5" s="3" t="n">
        <f aca="false">+P5*P5*P5*0.613*Q5*$M$4*24</f>
        <v>802.501429889982</v>
      </c>
      <c r="T5" s="3" t="n">
        <f aca="false">+P5*P5*P5*0.613*$M$2*$M$4*24</f>
        <v>1133.527696793</v>
      </c>
      <c r="U5" s="3"/>
      <c r="V5" s="3"/>
      <c r="AA5" s="0"/>
      <c r="AB5" s="0"/>
      <c r="AC5" s="0"/>
      <c r="AD5" s="0"/>
      <c r="AF5" s="0"/>
      <c r="AG5" s="0"/>
      <c r="AH5" s="0"/>
      <c r="AM5" s="10"/>
      <c r="AN5" s="10"/>
      <c r="AO5" s="10"/>
    </row>
    <row r="6" customFormat="false" ht="12.8" hidden="false" customHeight="false" outlineLevel="0" collapsed="false">
      <c r="A6" s="3" t="s">
        <v>18</v>
      </c>
      <c r="B6" s="8" t="n">
        <v>2</v>
      </c>
      <c r="D6" s="1" t="s">
        <v>19</v>
      </c>
      <c r="E6" s="3" t="n">
        <f aca="false">+U92/1000</f>
        <v>50.8857213341276</v>
      </c>
      <c r="F6" s="3" t="n">
        <f aca="false">+U457/1000</f>
        <v>38.186307241729</v>
      </c>
      <c r="G6" s="4" t="n">
        <f aca="false">+U822/1000</f>
        <v>11.1028593739886</v>
      </c>
      <c r="H6" s="3" t="n">
        <f aca="false">+(E6+F6+G6)/3</f>
        <v>33.3916293166151</v>
      </c>
      <c r="I6" s="0"/>
      <c r="J6" s="0"/>
      <c r="N6" s="1" t="n">
        <v>20200105</v>
      </c>
      <c r="O6" s="1" t="n">
        <v>32</v>
      </c>
      <c r="P6" s="1" t="n">
        <f aca="false">+O6/10</f>
        <v>3.2</v>
      </c>
      <c r="Q6" s="2" t="n">
        <f aca="false">+($M$2/0.593)*0.5*(-1*(-P6/($M$1*3/2)+1)*(-P6/($M$1*3/2)+1)*(-P6/($M$1*3/2)+1)-1*(-P6/($M$1*3/2)+1)*(-P6/($M$1*3/2)+1)+(-P6/($M$1*3/2)+1)+1)</f>
        <v>0.303944043316163</v>
      </c>
      <c r="R6" s="2" t="n">
        <f aca="false">+P6*P6*P6*0.613*Q6*$M$4</f>
        <v>9.3935504914301</v>
      </c>
      <c r="S6" s="3" t="n">
        <f aca="false">+P6*P6*P6*0.613*Q6*$M$4*24</f>
        <v>225.445211794322</v>
      </c>
      <c r="T6" s="3" t="n">
        <f aca="false">+P6*P6*P6*0.613*$M$2*$M$4*24</f>
        <v>407.609718172984</v>
      </c>
      <c r="U6" s="3"/>
      <c r="V6" s="3"/>
      <c r="AA6" s="0"/>
      <c r="AB6" s="0"/>
      <c r="AC6" s="0"/>
      <c r="AD6" s="0"/>
      <c r="AF6" s="0"/>
      <c r="AG6" s="0"/>
      <c r="AH6" s="0"/>
      <c r="AM6" s="10"/>
      <c r="AN6" s="10"/>
      <c r="AO6" s="10"/>
      <c r="AP6" s="10"/>
    </row>
    <row r="7" customFormat="false" ht="12.8" hidden="false" customHeight="false" outlineLevel="0" collapsed="false">
      <c r="A7" s="3" t="s">
        <v>20</v>
      </c>
      <c r="B7" s="1" t="n">
        <f aca="false">10*ROUND(0.613*0.593*B2*B4*B4*B4/10,0)</f>
        <v>650</v>
      </c>
      <c r="D7" s="1" t="s">
        <v>21</v>
      </c>
      <c r="E7" s="3" t="n">
        <f aca="false">+U122/1000</f>
        <v>18.9776701453351</v>
      </c>
      <c r="F7" s="3" t="n">
        <f aca="false">+U487/1000</f>
        <v>14.9654127101934</v>
      </c>
      <c r="G7" s="4" t="n">
        <f aca="false">+U852/1000</f>
        <v>43.3371424960894</v>
      </c>
      <c r="H7" s="3" t="n">
        <f aca="false">+(E7+F7+G7)/3</f>
        <v>25.760075117206</v>
      </c>
      <c r="I7" s="0"/>
      <c r="J7" s="0"/>
      <c r="N7" s="1" t="n">
        <v>20200106</v>
      </c>
      <c r="O7" s="1" t="n">
        <v>39</v>
      </c>
      <c r="P7" s="1" t="n">
        <f aca="false">+O7/10</f>
        <v>3.9</v>
      </c>
      <c r="Q7" s="2" t="n">
        <f aca="false">+($M$2/0.593)*0.5*(-1*(-P7/($M$1*3/2)+1)*(-P7/($M$1*3/2)+1)*(-P7/($M$1*3/2)+1)-1*(-P7/($M$1*3/2)+1)*(-P7/($M$1*3/2)+1)+(-P7/($M$1*3/2)+1)+1)</f>
        <v>0.352333191942101</v>
      </c>
      <c r="R7" s="2" t="n">
        <f aca="false">+P7*P7*P7*0.613*Q7*$M$4</f>
        <v>19.7121312423959</v>
      </c>
      <c r="S7" s="3" t="n">
        <f aca="false">+P7*P7*P7*0.613*Q7*$M$4*24</f>
        <v>473.091149817501</v>
      </c>
      <c r="T7" s="3" t="n">
        <f aca="false">+P7*P7*P7*0.613*$M$2*$M$4*24</f>
        <v>737.884548104956</v>
      </c>
      <c r="U7" s="3"/>
      <c r="V7" s="3"/>
      <c r="AA7" s="0"/>
      <c r="AB7" s="0"/>
      <c r="AC7" s="0"/>
      <c r="AD7" s="0"/>
      <c r="AF7" s="0"/>
      <c r="AG7" s="0"/>
      <c r="AH7" s="0"/>
      <c r="AM7" s="10"/>
      <c r="AN7" s="10"/>
      <c r="AO7" s="10"/>
      <c r="AP7" s="10"/>
    </row>
    <row r="8" customFormat="false" ht="12.8" hidden="false" customHeight="false" outlineLevel="0" collapsed="false">
      <c r="D8" s="1" t="s">
        <v>22</v>
      </c>
      <c r="E8" s="3" t="n">
        <f aca="false">+U153/1000</f>
        <v>19.757193924345</v>
      </c>
      <c r="F8" s="3" t="n">
        <f aca="false">+U518/1000</f>
        <v>31.7423633372895</v>
      </c>
      <c r="G8" s="4" t="n">
        <f aca="false">+U883/1000</f>
        <v>12.5384807255718</v>
      </c>
      <c r="H8" s="3" t="n">
        <f aca="false">+(E8+F8+G8)/3</f>
        <v>21.3460126624021</v>
      </c>
      <c r="I8" s="0"/>
      <c r="J8" s="0"/>
      <c r="N8" s="1" t="n">
        <v>20200107</v>
      </c>
      <c r="O8" s="1" t="n">
        <v>51</v>
      </c>
      <c r="P8" s="1" t="n">
        <f aca="false">+O8/10</f>
        <v>5.1</v>
      </c>
      <c r="Q8" s="2" t="n">
        <f aca="false">+($M$2/0.593)*0.5*(-1*(-P8/($M$1*3/2)+1)*(-P8/($M$1*3/2)+1)*(-P8/($M$1*3/2)+1)-1*(-P8/($M$1*3/2)+1)*(-P8/($M$1*3/2)+1)+(-P8/($M$1*3/2)+1)+1)</f>
        <v>0.421549731467152</v>
      </c>
      <c r="R8" s="2" t="n">
        <f aca="false">+P8*P8*P8*0.613*Q8*$M$4</f>
        <v>52.7406584965416</v>
      </c>
      <c r="S8" s="3" t="n">
        <f aca="false">+P8*P8*P8*0.613*Q8*$M$4*24</f>
        <v>1265.775803917</v>
      </c>
      <c r="T8" s="3" t="n">
        <f aca="false">+P8*P8*P8*0.613*$M$2*$M$4*24</f>
        <v>1650.0804664723</v>
      </c>
      <c r="U8" s="3"/>
      <c r="V8" s="3"/>
      <c r="AA8" s="0"/>
      <c r="AB8" s="0"/>
      <c r="AC8" s="0"/>
      <c r="AD8" s="0"/>
      <c r="AF8" s="0"/>
      <c r="AG8" s="0"/>
      <c r="AH8" s="0"/>
      <c r="AM8" s="10"/>
      <c r="AN8" s="10"/>
      <c r="AO8" s="10"/>
      <c r="AP8" s="10"/>
    </row>
    <row r="9" customFormat="false" ht="12.8" hidden="false" customHeight="false" outlineLevel="0" collapsed="false">
      <c r="D9" s="1" t="s">
        <v>23</v>
      </c>
      <c r="E9" s="3" t="n">
        <f aca="false">+U183/1000</f>
        <v>17.9996414510044</v>
      </c>
      <c r="F9" s="3" t="n">
        <f aca="false">+U548/1000</f>
        <v>6.06267173584876</v>
      </c>
      <c r="G9" s="4" t="n">
        <f aca="false">+U913/1000</f>
        <v>9.10186255027079</v>
      </c>
      <c r="H9" s="3" t="n">
        <f aca="false">+(E9+F9+G9)/3</f>
        <v>11.054725245708</v>
      </c>
      <c r="I9" s="0"/>
      <c r="J9" s="0"/>
      <c r="N9" s="1" t="n">
        <v>20200108</v>
      </c>
      <c r="O9" s="1" t="n">
        <v>40</v>
      </c>
      <c r="P9" s="1" t="n">
        <f aca="false">+O9/10</f>
        <v>4</v>
      </c>
      <c r="Q9" s="2" t="n">
        <f aca="false">+($M$2/0.593)*0.5*(-1*(-P9/($M$1*3/2)+1)*(-P9/($M$1*3/2)+1)*(-P9/($M$1*3/2)+1)-1*(-P9/($M$1*3/2)+1)*(-P9/($M$1*3/2)+1)+(-P9/($M$1*3/2)+1)+1)</f>
        <v>0.358753516022563</v>
      </c>
      <c r="R9" s="2" t="n">
        <f aca="false">+P9*P9*P9*0.613*Q9*$M$4</f>
        <v>21.6552071634028</v>
      </c>
      <c r="S9" s="3" t="n">
        <f aca="false">+P9*P9*P9*0.613*Q9*$M$4*24</f>
        <v>519.724971921668</v>
      </c>
      <c r="T9" s="3" t="n">
        <f aca="false">+P9*P9*P9*0.613*$M$2*$M$4*24</f>
        <v>796.112730806608</v>
      </c>
      <c r="U9" s="3"/>
      <c r="V9" s="3"/>
      <c r="AA9" s="0"/>
      <c r="AB9" s="0"/>
      <c r="AC9" s="0"/>
      <c r="AD9" s="0"/>
      <c r="AF9" s="0"/>
      <c r="AG9" s="0"/>
      <c r="AH9" s="0"/>
      <c r="AM9" s="10"/>
      <c r="AN9" s="10"/>
      <c r="AO9" s="10"/>
      <c r="AP9" s="10"/>
    </row>
    <row r="10" customFormat="false" ht="12.8" hidden="false" customHeight="false" outlineLevel="0" collapsed="false">
      <c r="A10" s="1" t="s">
        <v>24</v>
      </c>
      <c r="D10" s="1" t="s">
        <v>25</v>
      </c>
      <c r="E10" s="3" t="n">
        <f aca="false">+U214/1000</f>
        <v>20.0385146833294</v>
      </c>
      <c r="F10" s="3" t="n">
        <f aca="false">+U579/1000</f>
        <v>13.2913641499048</v>
      </c>
      <c r="G10" s="4" t="n">
        <f aca="false">+U944/1000</f>
        <v>6.87648681540189</v>
      </c>
      <c r="H10" s="3" t="n">
        <f aca="false">+(E10+F10+G10)/3</f>
        <v>13.4021218828787</v>
      </c>
      <c r="I10" s="0"/>
      <c r="J10" s="0"/>
      <c r="N10" s="1" t="n">
        <v>20200109</v>
      </c>
      <c r="O10" s="1" t="n">
        <v>58</v>
      </c>
      <c r="P10" s="1" t="n">
        <f aca="false">+O10/10</f>
        <v>5.8</v>
      </c>
      <c r="Q10" s="2" t="n">
        <f aca="false">+($M$2/0.593)*0.5*(-1*(-P10/($M$1*3/2)+1)*(-P10/($M$1*3/2)+1)*(-P10/($M$1*3/2)+1)-1*(-P10/($M$1*3/2)+1)*(-P10/($M$1*3/2)+1)+(-P10/($M$1*3/2)+1)+1)</f>
        <v>0.454323317959308</v>
      </c>
      <c r="R10" s="2" t="n">
        <f aca="false">+P10*P10*P10*0.613*Q10*$M$4</f>
        <v>83.6055697225673</v>
      </c>
      <c r="S10" s="3" t="n">
        <f aca="false">+P10*P10*P10*0.613*Q10*$M$4*24</f>
        <v>2006.53367334161</v>
      </c>
      <c r="T10" s="3" t="n">
        <f aca="false">+P10*P10*P10*0.613*$M$2*$M$4*24</f>
        <v>2427.0491739553</v>
      </c>
      <c r="U10" s="3"/>
      <c r="V10" s="3"/>
      <c r="AA10" s="0"/>
      <c r="AB10" s="0"/>
      <c r="AC10" s="0"/>
      <c r="AD10" s="0"/>
      <c r="AF10" s="0"/>
      <c r="AG10" s="0"/>
      <c r="AH10" s="0"/>
      <c r="AM10" s="10"/>
      <c r="AN10" s="10"/>
      <c r="AO10" s="10"/>
      <c r="AP10" s="10"/>
    </row>
    <row r="11" customFormat="false" ht="12.8" hidden="false" customHeight="false" outlineLevel="0" collapsed="false">
      <c r="A11" s="3" t="s">
        <v>26</v>
      </c>
      <c r="B11" s="1" t="n">
        <v>3.7</v>
      </c>
      <c r="D11" s="1" t="s">
        <v>27</v>
      </c>
      <c r="E11" s="3" t="n">
        <f aca="false">+U245/1000</f>
        <v>16.6182623189581</v>
      </c>
      <c r="F11" s="3" t="n">
        <f aca="false">+U610/1000</f>
        <v>13.9976971022957</v>
      </c>
      <c r="G11" s="4" t="n">
        <f aca="false">+U975/1000</f>
        <v>6.57889015257108</v>
      </c>
      <c r="H11" s="3" t="n">
        <f aca="false">+(E11+F11+G11)/3</f>
        <v>12.398283191275</v>
      </c>
      <c r="I11" s="0"/>
      <c r="J11" s="0"/>
      <c r="N11" s="1" t="n">
        <v>20200110</v>
      </c>
      <c r="O11" s="1" t="n">
        <v>36</v>
      </c>
      <c r="P11" s="1" t="n">
        <f aca="false">+O11/10</f>
        <v>3.6</v>
      </c>
      <c r="Q11" s="2" t="n">
        <f aca="false">+($M$2/0.593)*0.5*(-1*(-P11/($M$1*3/2)+1)*(-P11/($M$1*3/2)+1)*(-P11/($M$1*3/2)+1)-1*(-P11/($M$1*3/2)+1)*(-P11/($M$1*3/2)+1)+(-P11/($M$1*3/2)+1)+1)</f>
        <v>0.332339295162196</v>
      </c>
      <c r="R11" s="2" t="n">
        <f aca="false">+P11*P11*P11*0.613*Q11*$M$4</f>
        <v>14.6243105019121</v>
      </c>
      <c r="S11" s="3" t="n">
        <f aca="false">+P11*P11*P11*0.613*Q11*$M$4*24</f>
        <v>350.983452045891</v>
      </c>
      <c r="T11" s="3" t="n">
        <f aca="false">+P11*P11*P11*0.613*$M$2*$M$4*24</f>
        <v>580.366180758017</v>
      </c>
      <c r="U11" s="3"/>
      <c r="V11" s="3"/>
      <c r="AA11" s="0"/>
      <c r="AB11" s="0"/>
      <c r="AC11" s="0"/>
      <c r="AD11" s="0"/>
      <c r="AF11" s="0"/>
      <c r="AG11" s="0"/>
      <c r="AH11" s="0"/>
      <c r="AM11" s="10"/>
      <c r="AN11" s="10"/>
      <c r="AO11" s="10"/>
      <c r="AP11" s="10"/>
    </row>
    <row r="12" customFormat="false" ht="12.8" hidden="false" customHeight="false" outlineLevel="0" collapsed="false">
      <c r="A12" s="11" t="s">
        <v>28</v>
      </c>
      <c r="B12" s="12" t="n">
        <f aca="false">+($M$2/0.593)*0.5*(-1*(-B11/($M$1*3/2)+1)*(-B11/($M$1*3/2)+1)*(-B11/($M$1*3/2)+1)-1*(-B11/($M$1*3/2)+1)*(-B11/($M$1*3/2)+1)+(-B11/($M$1*3/2)+1)+1)</f>
        <v>0.339126793089139</v>
      </c>
      <c r="C12" s="3"/>
      <c r="D12" s="1" t="s">
        <v>29</v>
      </c>
      <c r="E12" s="3" t="n">
        <f aca="false">+U275/1000</f>
        <v>11.5280328806092</v>
      </c>
      <c r="F12" s="3" t="n">
        <f aca="false">+U640/1000</f>
        <v>6.12511448645302</v>
      </c>
      <c r="G12" s="4" t="n">
        <f aca="false">+U1005/1000</f>
        <v>6.28334901734899</v>
      </c>
      <c r="H12" s="3" t="n">
        <f aca="false">+(E12+F12+G12)/3</f>
        <v>7.97883212813706</v>
      </c>
      <c r="I12" s="0"/>
      <c r="J12" s="0"/>
      <c r="N12" s="1" t="n">
        <v>20200111</v>
      </c>
      <c r="O12" s="1" t="n">
        <v>45</v>
      </c>
      <c r="P12" s="1" t="n">
        <v>4.5</v>
      </c>
      <c r="Q12" s="2" t="n">
        <f aca="false">+($M$2/0.593)*0.5*(-1*(-P12/($M$1*3/2)+1)*(-P12/($M$1*3/2)+1)*(-P12/($M$1*3/2)+1)-1*(-P12/($M$1*3/2)+1)*(-P12/($M$1*3/2)+1)+(-P12/($M$1*3/2)+1)+1)</f>
        <v>0.389054846053559</v>
      </c>
      <c r="R12" s="2" t="n">
        <f aca="false">+P12*P12*P12*0.613*Q12*$M$4</f>
        <v>33.4375595787492</v>
      </c>
      <c r="S12" s="3" t="n">
        <f aca="false">+P12*P12*P12*0.613*Q12*$M$4*24</f>
        <v>802.501429889982</v>
      </c>
      <c r="T12" s="3" t="n">
        <f aca="false">+P12*P12*P12*0.613*$M$2*$M$4*24</f>
        <v>1133.527696793</v>
      </c>
      <c r="U12" s="3"/>
      <c r="V12" s="3"/>
      <c r="AA12" s="0"/>
      <c r="AB12" s="0"/>
      <c r="AC12" s="0"/>
      <c r="AD12" s="0"/>
      <c r="AF12" s="0"/>
      <c r="AG12" s="0"/>
      <c r="AH12" s="0"/>
      <c r="AM12" s="10"/>
      <c r="AN12" s="10"/>
      <c r="AO12" s="10"/>
      <c r="AP12" s="10"/>
    </row>
    <row r="13" customFormat="false" ht="12.8" hidden="false" customHeight="false" outlineLevel="0" collapsed="false">
      <c r="A13" s="3" t="s">
        <v>7</v>
      </c>
      <c r="B13" s="13" t="n">
        <f aca="false">+0.613*B12*M4*B11*B11*B11</f>
        <v>16.2014348180076</v>
      </c>
      <c r="C13" s="1" t="s">
        <v>30</v>
      </c>
      <c r="D13" s="1" t="s">
        <v>31</v>
      </c>
      <c r="E13" s="3" t="n">
        <f aca="false">+U306/1000</f>
        <v>32.0625642431153</v>
      </c>
      <c r="F13" s="3" t="n">
        <f aca="false">+U671/1000</f>
        <v>24.631521714789</v>
      </c>
      <c r="G13" s="4" t="n">
        <f aca="false">+U1036/1000</f>
        <v>11.525450625905</v>
      </c>
      <c r="H13" s="3" t="n">
        <f aca="false">+(E13+F13+G13)/3</f>
        <v>22.7398455279364</v>
      </c>
      <c r="I13" s="0"/>
      <c r="J13" s="0"/>
      <c r="N13" s="1" t="n">
        <v>20200112</v>
      </c>
      <c r="O13" s="1" t="n">
        <v>61</v>
      </c>
      <c r="P13" s="1" t="n">
        <f aca="false">+O13/10</f>
        <v>6.1</v>
      </c>
      <c r="Q13" s="2" t="n">
        <f aca="false">+($M$2/0.593)*0.5*(-1*(-P13/($M$1*3/2)+1)*(-P13/($M$1*3/2)+1)*(-P13/($M$1*3/2)+1)-1*(-P13/($M$1*3/2)+1)*(-P13/($M$1*3/2)+1)+(-P13/($M$1*3/2)+1)+1)</f>
        <v>0.466732513131375</v>
      </c>
      <c r="R13" s="2" t="n">
        <f aca="false">+P13*P13*P13*0.613*Q13*$M$4</f>
        <v>99.9180070439303</v>
      </c>
      <c r="S13" s="3" t="n">
        <f aca="false">+P13*P13*P13*0.613*Q13*$M$4*24</f>
        <v>2398.03216905433</v>
      </c>
      <c r="T13" s="3" t="n">
        <f aca="false">+P13*P13*P13*0.613*$M$2*$M$4*24</f>
        <v>2823.47599611273</v>
      </c>
      <c r="U13" s="3"/>
      <c r="V13" s="3"/>
      <c r="AA13" s="0"/>
      <c r="AB13" s="0"/>
      <c r="AC13" s="0"/>
      <c r="AD13" s="0"/>
      <c r="AF13" s="0"/>
      <c r="AG13" s="0"/>
      <c r="AH13" s="0"/>
      <c r="AM13" s="10"/>
      <c r="AN13" s="10"/>
      <c r="AO13" s="10"/>
      <c r="AP13" s="10"/>
    </row>
    <row r="14" customFormat="false" ht="12.8" hidden="false" customHeight="false" outlineLevel="0" collapsed="false">
      <c r="A14" s="3" t="s">
        <v>32</v>
      </c>
      <c r="B14" s="3" t="n">
        <f aca="false">+B13*24</f>
        <v>388.834435632183</v>
      </c>
      <c r="C14" s="1" t="s">
        <v>33</v>
      </c>
      <c r="D14" s="1" t="s">
        <v>34</v>
      </c>
      <c r="E14" s="3" t="n">
        <f aca="false">+U336/1000</f>
        <v>25.121432516713</v>
      </c>
      <c r="F14" s="3" t="n">
        <f aca="false">+U701/1000</f>
        <v>14.0846497544189</v>
      </c>
      <c r="G14" s="4" t="n">
        <f aca="false">+U1066/1000</f>
        <v>22.0397039944066</v>
      </c>
      <c r="H14" s="3" t="n">
        <f aca="false">+(E14+F14+G14)/3</f>
        <v>20.4152620885128</v>
      </c>
      <c r="I14" s="0"/>
      <c r="J14" s="0"/>
      <c r="N14" s="1" t="n">
        <v>20200113</v>
      </c>
      <c r="O14" s="1" t="n">
        <v>53</v>
      </c>
      <c r="P14" s="1" t="n">
        <f aca="false">+O14/10</f>
        <v>5.3</v>
      </c>
      <c r="Q14" s="2" t="n">
        <f aca="false">+($M$2/0.593)*0.5*(-1*(-P14/($M$1*3/2)+1)*(-P14/($M$1*3/2)+1)*(-P14/($M$1*3/2)+1)-1*(-P14/($M$1*3/2)+1)*(-P14/($M$1*3/2)+1)+(-P14/($M$1*3/2)+1)+1)</f>
        <v>0.431468643555107</v>
      </c>
      <c r="R14" s="2" t="n">
        <f aca="false">+P14*P14*P14*0.613*Q14*$M$4</f>
        <v>60.5847124290226</v>
      </c>
      <c r="S14" s="3" t="n">
        <f aca="false">+P14*P14*P14*0.613*Q14*$M$4*24</f>
        <v>1454.03309829654</v>
      </c>
      <c r="T14" s="3" t="n">
        <f aca="false">+P14*P14*P14*0.613*$M$2*$M$4*24</f>
        <v>1851.91992225462</v>
      </c>
      <c r="U14" s="3"/>
      <c r="V14" s="3"/>
      <c r="AA14" s="0"/>
      <c r="AB14" s="0"/>
      <c r="AC14" s="0"/>
      <c r="AD14" s="0"/>
      <c r="AF14" s="0"/>
      <c r="AG14" s="0"/>
      <c r="AH14" s="0"/>
      <c r="AM14" s="10"/>
      <c r="AN14" s="10"/>
      <c r="AO14" s="10"/>
      <c r="AP14" s="10"/>
    </row>
    <row r="15" customFormat="false" ht="12.8" hidden="false" customHeight="false" outlineLevel="0" collapsed="false">
      <c r="A15" s="3" t="s">
        <v>35</v>
      </c>
      <c r="B15" s="3" t="n">
        <f aca="false">+B14*365/1000</f>
        <v>141.924569005747</v>
      </c>
      <c r="C15" s="3" t="s">
        <v>36</v>
      </c>
      <c r="D15" s="1" t="s">
        <v>37</v>
      </c>
      <c r="E15" s="3" t="n">
        <f aca="false">+U367/1000</f>
        <v>24.5265348129885</v>
      </c>
      <c r="F15" s="3" t="n">
        <f aca="false">+U732/1000</f>
        <v>23.4812329749251</v>
      </c>
      <c r="G15" s="4" t="n">
        <f aca="false">IF(U1098=0,E15,U1098)</f>
        <v>24.5265348129885</v>
      </c>
      <c r="H15" s="3" t="n">
        <f aca="false">+(E15+F15+G15)/3</f>
        <v>24.1781008669674</v>
      </c>
      <c r="I15" s="0"/>
      <c r="J15" s="0"/>
      <c r="N15" s="1" t="n">
        <v>20200114</v>
      </c>
      <c r="O15" s="1" t="n">
        <v>83</v>
      </c>
      <c r="P15" s="1" t="n">
        <f aca="false">+O15/10</f>
        <v>8.3</v>
      </c>
      <c r="Q15" s="2" t="n">
        <f aca="false">+($M$2/0.593)*0.5*(-1*(-P15/($M$1*3/2)+1)*(-P15/($M$1*3/2)+1)*(-P15/($M$1*3/2)+1)-1*(-P15/($M$1*3/2)+1)*(-P15/($M$1*3/2)+1)+(-P15/($M$1*3/2)+1)+1)</f>
        <v>0.529815731388783</v>
      </c>
      <c r="R15" s="2" t="n">
        <f aca="false">+P15*P15*P15*0.613*Q15*$M$4</f>
        <v>285.723083964955</v>
      </c>
      <c r="S15" s="3" t="n">
        <f aca="false">+P15*P15*P15*0.613*Q15*$M$4*24</f>
        <v>6857.35401515893</v>
      </c>
      <c r="T15" s="3" t="n">
        <f aca="false">+P15*P15*P15*0.613*$M$2*$M$4*24</f>
        <v>7112.60796890185</v>
      </c>
      <c r="U15" s="3"/>
      <c r="V15" s="3"/>
      <c r="AA15" s="0"/>
      <c r="AB15" s="0"/>
      <c r="AC15" s="0"/>
      <c r="AD15" s="0"/>
      <c r="AF15" s="0"/>
      <c r="AG15" s="0"/>
      <c r="AH15" s="0"/>
      <c r="AM15" s="10"/>
      <c r="AN15" s="10"/>
      <c r="AO15" s="10"/>
      <c r="AP15" s="14"/>
    </row>
    <row r="16" customFormat="false" ht="12.8" hidden="false" customHeight="false" outlineLevel="0" collapsed="false">
      <c r="D16" s="1" t="s">
        <v>38</v>
      </c>
      <c r="E16" s="3" t="n">
        <f aca="false">SUM(E4:E15)</f>
        <v>401.988765473003</v>
      </c>
      <c r="F16" s="3" t="n">
        <f aca="false">SUM(F4:F15)</f>
        <v>241.522032934168</v>
      </c>
      <c r="G16" s="4" t="n">
        <f aca="false">SUM(G4:G15)</f>
        <v>280.817278850471</v>
      </c>
      <c r="H16" s="3" t="n">
        <f aca="false">SUM(H4:H15)</f>
        <v>308.109359085881</v>
      </c>
      <c r="I16" s="0"/>
      <c r="J16" s="0"/>
      <c r="N16" s="1" t="n">
        <v>20200115</v>
      </c>
      <c r="O16" s="1" t="n">
        <v>66</v>
      </c>
      <c r="P16" s="1" t="n">
        <f aca="false">+O16/10</f>
        <v>6.6</v>
      </c>
      <c r="Q16" s="2" t="n">
        <f aca="false">+($M$2/0.593)*0.5*(-1*(-P16/($M$1*3/2)+1)*(-P16/($M$1*3/2)+1)*(-P16/($M$1*3/2)+1)-1*(-P16/($M$1*3/2)+1)*(-P16/($M$1*3/2)+1)+(-P16/($M$1*3/2)+1)+1)</f>
        <v>0.485303492659962</v>
      </c>
      <c r="R16" s="2" t="n">
        <f aca="false">+P16*P16*P16*0.613*Q16*$M$4</f>
        <v>131.592587380131</v>
      </c>
      <c r="S16" s="3" t="n">
        <f aca="false">+P16*P16*P16*0.613*Q16*$M$4*24</f>
        <v>3158.22209712314</v>
      </c>
      <c r="T16" s="3" t="n">
        <f aca="false">+P16*P16*P16*0.613*$M$2*$M$4*24</f>
        <v>3576.23790087463</v>
      </c>
      <c r="U16" s="3"/>
      <c r="V16" s="3"/>
      <c r="AA16" s="0"/>
      <c r="AB16" s="0"/>
      <c r="AC16" s="0"/>
      <c r="AD16" s="0"/>
      <c r="AF16" s="0"/>
      <c r="AG16" s="0"/>
      <c r="AH16" s="0"/>
      <c r="AM16" s="10"/>
      <c r="AN16" s="10"/>
      <c r="AO16" s="10"/>
      <c r="AP16" s="14"/>
    </row>
    <row r="17" customFormat="false" ht="12.8" hidden="false" customHeight="false" outlineLevel="0" collapsed="false">
      <c r="D17" s="1"/>
      <c r="E17" s="1"/>
      <c r="F17" s="1"/>
      <c r="H17" s="1"/>
      <c r="I17" s="1"/>
      <c r="N17" s="1" t="n">
        <v>20200116</v>
      </c>
      <c r="O17" s="1" t="n">
        <v>36</v>
      </c>
      <c r="P17" s="1" t="n">
        <f aca="false">+O17/10</f>
        <v>3.6</v>
      </c>
      <c r="Q17" s="2" t="n">
        <f aca="false">+($M$2/0.593)*0.5*(-1*(-P17/($M$1*3/2)+1)*(-P17/($M$1*3/2)+1)*(-P17/($M$1*3/2)+1)-1*(-P17/($M$1*3/2)+1)*(-P17/($M$1*3/2)+1)+(-P17/($M$1*3/2)+1)+1)</f>
        <v>0.332339295162196</v>
      </c>
      <c r="R17" s="2" t="n">
        <f aca="false">+P17*P17*P17*0.613*Q17*$M$4</f>
        <v>14.6243105019121</v>
      </c>
      <c r="S17" s="3" t="n">
        <f aca="false">+P17*P17*P17*0.613*Q17*$M$4*24</f>
        <v>350.983452045891</v>
      </c>
      <c r="T17" s="3" t="n">
        <f aca="false">+P17*P17*P17*0.613*$M$2*$M$4*24</f>
        <v>580.366180758017</v>
      </c>
      <c r="U17" s="3"/>
      <c r="V17" s="3"/>
      <c r="AA17" s="0"/>
      <c r="AB17" s="0"/>
      <c r="AC17" s="0"/>
      <c r="AD17" s="0"/>
      <c r="AF17" s="0"/>
      <c r="AG17" s="0"/>
      <c r="AH17" s="0"/>
    </row>
    <row r="18" customFormat="false" ht="12.8" hidden="false" customHeight="false" outlineLevel="0" collapsed="false">
      <c r="D18" s="1"/>
      <c r="E18" s="1"/>
      <c r="F18" s="1"/>
      <c r="H18" s="1"/>
      <c r="I18" s="1"/>
      <c r="N18" s="1" t="n">
        <v>20200117</v>
      </c>
      <c r="O18" s="1" t="n">
        <v>48</v>
      </c>
      <c r="P18" s="1" t="n">
        <f aca="false">+O18/10</f>
        <v>4.8</v>
      </c>
      <c r="Q18" s="2" t="n">
        <f aca="false">+($M$2/0.593)*0.5*(-1*(-P18/($M$1*3/2)+1)*(-P18/($M$1*3/2)+1)*(-P18/($M$1*3/2)+1)-1*(-P18/($M$1*3/2)+1)*(-P18/($M$1*3/2)+1)+(-P18/($M$1*3/2)+1)+1)</f>
        <v>0.405821028555094</v>
      </c>
      <c r="R18" s="2" t="n">
        <f aca="false">+P18*P18*P18*0.613*Q18*$M$4</f>
        <v>42.3296289906139</v>
      </c>
      <c r="S18" s="3" t="n">
        <f aca="false">+P18*P18*P18*0.613*Q18*$M$4*24</f>
        <v>1015.91109577473</v>
      </c>
      <c r="T18" s="3" t="n">
        <f aca="false">+P18*P18*P18*0.613*$M$2*$M$4*24</f>
        <v>1375.68279883382</v>
      </c>
      <c r="U18" s="3"/>
      <c r="V18" s="3"/>
      <c r="AA18" s="0"/>
      <c r="AB18" s="0"/>
      <c r="AC18" s="0"/>
      <c r="AD18" s="0"/>
      <c r="AF18" s="0"/>
      <c r="AG18" s="0"/>
      <c r="AH18" s="0"/>
    </row>
    <row r="19" customFormat="false" ht="12.8" hidden="false" customHeight="false" outlineLevel="0" collapsed="false">
      <c r="D19" s="1"/>
      <c r="E19" s="1"/>
      <c r="F19" s="1"/>
      <c r="H19" s="1"/>
      <c r="I19" s="1"/>
      <c r="N19" s="1" t="n">
        <v>20200118</v>
      </c>
      <c r="O19" s="1" t="n">
        <v>40</v>
      </c>
      <c r="P19" s="1" t="n">
        <f aca="false">+O19/10</f>
        <v>4</v>
      </c>
      <c r="Q19" s="2" t="n">
        <f aca="false">+($M$2/0.593)*0.5*(-1*(-P19/($M$1*3/2)+1)*(-P19/($M$1*3/2)+1)*(-P19/($M$1*3/2)+1)-1*(-P19/($M$1*3/2)+1)*(-P19/($M$1*3/2)+1)+(-P19/($M$1*3/2)+1)+1)</f>
        <v>0.358753516022563</v>
      </c>
      <c r="R19" s="2" t="n">
        <f aca="false">+P19*P19*P19*0.613*Q19*$M$4</f>
        <v>21.6552071634028</v>
      </c>
      <c r="S19" s="3" t="n">
        <f aca="false">+P19*P19*P19*0.613*Q19*$M$4*24</f>
        <v>519.724971921668</v>
      </c>
      <c r="T19" s="3" t="n">
        <f aca="false">+P19*P19*P19*0.613*$M$2*$M$4*24</f>
        <v>796.112730806608</v>
      </c>
      <c r="U19" s="3"/>
      <c r="V19" s="3"/>
      <c r="AA19" s="0"/>
      <c r="AB19" s="0"/>
      <c r="AC19" s="0"/>
      <c r="AD19" s="0"/>
      <c r="AF19" s="0"/>
      <c r="AG19" s="0"/>
      <c r="AH19" s="0"/>
    </row>
    <row r="20" customFormat="false" ht="12.8" hidden="false" customHeight="false" outlineLevel="0" collapsed="false">
      <c r="D20" s="1"/>
      <c r="E20" s="1"/>
      <c r="F20" s="1"/>
      <c r="H20" s="1"/>
      <c r="I20" s="1"/>
      <c r="N20" s="1" t="n">
        <v>20200119</v>
      </c>
      <c r="O20" s="1" t="n">
        <v>25</v>
      </c>
      <c r="P20" s="1" t="n">
        <f aca="false">+O20/10</f>
        <v>2.5</v>
      </c>
      <c r="Q20" s="2" t="n">
        <f aca="false">+($M$2/0.593)*0.5*(-1*(-P20/($M$1*3/2)+1)*(-P20/($M$1*3/2)+1)*(-P20/($M$1*3/2)+1)-1*(-P20/($M$1*3/2)+1)*(-P20/($M$1*3/2)+1)+(-P20/($M$1*3/2)+1)+1)</f>
        <v>0.249348518161137</v>
      </c>
      <c r="R20" s="2" t="n">
        <f aca="false">+P20*P20*P20*0.613*Q20*$M$4</f>
        <v>3.67462495650297</v>
      </c>
      <c r="S20" s="3" t="n">
        <f aca="false">+P20*P20*P20*0.613*Q20*$M$4*24</f>
        <v>88.1909989560714</v>
      </c>
      <c r="T20" s="3" t="n">
        <f aca="false">+P20*P20*P20*0.613*$M$2*$M$4*24</f>
        <v>194.363459669582</v>
      </c>
      <c r="U20" s="3"/>
      <c r="V20" s="3"/>
      <c r="AA20" s="0"/>
      <c r="AB20" s="0"/>
      <c r="AC20" s="0"/>
      <c r="AD20" s="0"/>
      <c r="AF20" s="0"/>
      <c r="AG20" s="0"/>
      <c r="AH20" s="0"/>
    </row>
    <row r="21" customFormat="false" ht="12.8" hidden="false" customHeight="false" outlineLevel="0" collapsed="false">
      <c r="D21" s="1"/>
      <c r="E21" s="1"/>
      <c r="F21" s="1"/>
      <c r="H21" s="1"/>
      <c r="I21" s="1"/>
      <c r="N21" s="1" t="n">
        <v>20200120</v>
      </c>
      <c r="O21" s="1" t="n">
        <v>12</v>
      </c>
      <c r="P21" s="1" t="n">
        <f aca="false">+O21/10</f>
        <v>1.2</v>
      </c>
      <c r="Q21" s="2" t="n">
        <f aca="false">+($M$2/0.593)*0.5*(-1*(-P21/($M$1*3/2)+1)*(-P21/($M$1*3/2)+1)*(-P21/($M$1*3/2)+1)-1*(-P21/($M$1*3/2)+1)*(-P21/($M$1*3/2)+1)+(-P21/($M$1*3/2)+1)+1)</f>
        <v>0.130658386324028</v>
      </c>
      <c r="R21" s="2" t="n">
        <f aca="false">+P21*P21*P21*0.613*Q21*$M$4</f>
        <v>0.212944893979045</v>
      </c>
      <c r="S21" s="3" t="n">
        <f aca="false">+P21*P21*P21*0.613*Q21*$M$4*24</f>
        <v>5.11067745549708</v>
      </c>
      <c r="T21" s="3" t="n">
        <f aca="false">+P21*P21*P21*0.613*$M$2*$M$4*24</f>
        <v>21.4950437317784</v>
      </c>
      <c r="U21" s="3"/>
      <c r="V21" s="3"/>
      <c r="AA21" s="0"/>
      <c r="AB21" s="0"/>
      <c r="AC21" s="0"/>
      <c r="AD21" s="0"/>
      <c r="AF21" s="0"/>
      <c r="AG21" s="0"/>
      <c r="AH21" s="0"/>
    </row>
    <row r="22" customFormat="false" ht="12.8" hidden="false" customHeight="false" outlineLevel="0" collapsed="false">
      <c r="D22" s="1"/>
      <c r="E22" s="3"/>
      <c r="F22" s="1"/>
      <c r="H22" s="1"/>
      <c r="I22" s="1"/>
      <c r="J22" s="15"/>
      <c r="N22" s="1" t="n">
        <v>20200121</v>
      </c>
      <c r="O22" s="1" t="n">
        <v>14</v>
      </c>
      <c r="P22" s="1" t="n">
        <f aca="false">+O22/10</f>
        <v>1.4</v>
      </c>
      <c r="Q22" s="2" t="n">
        <f aca="false">+($M$2/0.593)*0.5*(-1*(-P22/($M$1*3/2)+1)*(-P22/($M$1*3/2)+1)*(-P22/($M$1*3/2)+1)-1*(-P22/($M$1*3/2)+1)*(-P22/($M$1*3/2)+1)+(-P22/($M$1*3/2)+1)+1)</f>
        <v>0.150429085048675</v>
      </c>
      <c r="R22" s="2" t="n">
        <f aca="false">+P22*P22*P22*0.613*Q22*$M$4</f>
        <v>0.389315884424108</v>
      </c>
      <c r="S22" s="3" t="n">
        <f aca="false">+P22*P22*P22*0.613*Q22*$M$4*24</f>
        <v>9.3435812261786</v>
      </c>
      <c r="T22" s="3" t="n">
        <f aca="false">+P22*P22*P22*0.613*$M$2*$M$4*24</f>
        <v>34.1333333333333</v>
      </c>
      <c r="U22" s="3"/>
      <c r="V22" s="3"/>
      <c r="AA22" s="0"/>
      <c r="AB22" s="0"/>
      <c r="AC22" s="0"/>
      <c r="AD22" s="0"/>
      <c r="AF22" s="0"/>
      <c r="AG22" s="0"/>
      <c r="AH22" s="0"/>
    </row>
    <row r="23" customFormat="false" ht="12.8" hidden="false" customHeight="false" outlineLevel="0" collapsed="false">
      <c r="D23" s="1"/>
      <c r="F23" s="1"/>
      <c r="H23" s="1"/>
      <c r="I23" s="1"/>
      <c r="N23" s="1" t="n">
        <v>20200122</v>
      </c>
      <c r="O23" s="1" t="n">
        <v>15</v>
      </c>
      <c r="P23" s="1" t="n">
        <f aca="false">+O23/10</f>
        <v>1.5</v>
      </c>
      <c r="Q23" s="2" t="n">
        <f aca="false">+($M$2/0.593)*0.5*(-1*(-P23/($M$1*3/2)+1)*(-P23/($M$1*3/2)+1)*(-P23/($M$1*3/2)+1)-1*(-P23/($M$1*3/2)+1)*(-P23/($M$1*3/2)+1)+(-P23/($M$1*3/2)+1)+1)</f>
        <v>0.16010487491916</v>
      </c>
      <c r="R23" s="2" t="n">
        <f aca="false">+P23*P23*P23*0.613*Q23*$M$4</f>
        <v>0.509641206809164</v>
      </c>
      <c r="S23" s="3" t="n">
        <f aca="false">+P23*P23*P23*0.613*Q23*$M$4*24</f>
        <v>12.2313889634199</v>
      </c>
      <c r="T23" s="3" t="n">
        <f aca="false">+P23*P23*P23*0.613*$M$2*$M$4*24</f>
        <v>41.9825072886297</v>
      </c>
      <c r="U23" s="3"/>
      <c r="V23" s="3"/>
      <c r="AA23" s="0"/>
      <c r="AB23" s="0"/>
      <c r="AC23" s="0"/>
      <c r="AD23" s="0"/>
      <c r="AF23" s="0"/>
      <c r="AG23" s="0"/>
      <c r="AH23" s="0"/>
    </row>
    <row r="24" customFormat="false" ht="12.8" hidden="false" customHeight="false" outlineLevel="0" collapsed="false">
      <c r="D24" s="1"/>
      <c r="E24" s="9"/>
      <c r="F24" s="1"/>
      <c r="H24" s="1"/>
      <c r="I24" s="1"/>
      <c r="N24" s="1" t="n">
        <v>20200123</v>
      </c>
      <c r="O24" s="1" t="n">
        <v>20</v>
      </c>
      <c r="P24" s="1" t="n">
        <f aca="false">+O24/10</f>
        <v>2</v>
      </c>
      <c r="Q24" s="2" t="n">
        <f aca="false">+($M$2/0.593)*0.5*(-1*(-P24/($M$1*3/2)+1)*(-P24/($M$1*3/2)+1)*(-P24/($M$1*3/2)+1)-1*(-P24/($M$1*3/2)+1)*(-P24/($M$1*3/2)+1)+(-P24/($M$1*3/2)+1)+1)</f>
        <v>0.206416692442073</v>
      </c>
      <c r="R24" s="2" t="n">
        <f aca="false">+P24*P24*P24*0.613*Q24*$M$4</f>
        <v>1.5574747135497</v>
      </c>
      <c r="S24" s="3" t="n">
        <f aca="false">+P24*P24*P24*0.613*Q24*$M$4*24</f>
        <v>37.3793931251927</v>
      </c>
      <c r="T24" s="3" t="n">
        <f aca="false">+P24*P24*P24*0.613*$M$2*$M$4*24</f>
        <v>99.514091350826</v>
      </c>
      <c r="U24" s="3"/>
      <c r="V24" s="3"/>
      <c r="AA24" s="0"/>
      <c r="AB24" s="0"/>
      <c r="AC24" s="0"/>
      <c r="AD24" s="0"/>
      <c r="AF24" s="0"/>
      <c r="AG24" s="0"/>
      <c r="AH24" s="0"/>
    </row>
    <row r="25" customFormat="false" ht="12.8" hidden="false" customHeight="false" outlineLevel="0" collapsed="false">
      <c r="D25" s="1"/>
      <c r="E25" s="9"/>
      <c r="F25" s="1"/>
      <c r="H25" s="1"/>
      <c r="I25" s="1"/>
      <c r="N25" s="1" t="n">
        <v>20200124</v>
      </c>
      <c r="O25" s="1" t="n">
        <v>17</v>
      </c>
      <c r="P25" s="1" t="n">
        <f aca="false">+O25/10</f>
        <v>1.7</v>
      </c>
      <c r="Q25" s="2" t="n">
        <f aca="false">+($M$2/0.593)*0.5*(-1*(-P25/($M$1*3/2)+1)*(-P25/($M$1*3/2)+1)*(-P25/($M$1*3/2)+1)-1*(-P25/($M$1*3/2)+1)*(-P25/($M$1*3/2)+1)+(-P25/($M$1*3/2)+1)+1)</f>
        <v>0.179040893562562</v>
      </c>
      <c r="R25" s="2" t="n">
        <f aca="false">+P25*P25*P25*0.613*Q25*$M$4</f>
        <v>0.829631442994563</v>
      </c>
      <c r="S25" s="3" t="n">
        <f aca="false">+P25*P25*P25*0.613*Q25*$M$4*24</f>
        <v>19.9111546318695</v>
      </c>
      <c r="T25" s="3" t="n">
        <f aca="false">+P25*P25*P25*0.613*$M$2*$M$4*24</f>
        <v>61.114091350826</v>
      </c>
      <c r="U25" s="3"/>
      <c r="V25" s="3"/>
      <c r="AA25" s="0"/>
      <c r="AB25" s="0"/>
      <c r="AC25" s="0"/>
      <c r="AD25" s="0"/>
      <c r="AF25" s="0"/>
      <c r="AG25" s="0"/>
      <c r="AH25" s="0"/>
    </row>
    <row r="26" customFormat="false" ht="12.8" hidden="false" customHeight="false" outlineLevel="0" collapsed="false">
      <c r="D26" s="9"/>
      <c r="F26" s="1"/>
      <c r="H26" s="1"/>
      <c r="I26" s="1"/>
      <c r="N26" s="1" t="n">
        <v>20200125</v>
      </c>
      <c r="O26" s="1" t="n">
        <v>19</v>
      </c>
      <c r="P26" s="1" t="n">
        <f aca="false">+O26/10</f>
        <v>1.9</v>
      </c>
      <c r="Q26" s="2" t="n">
        <f aca="false">+($M$2/0.593)*0.5*(-1*(-P26/($M$1*3/2)+1)*(-P26/($M$1*3/2)+1)*(-P26/($M$1*3/2)+1)-1*(-P26/($M$1*3/2)+1)*(-P26/($M$1*3/2)+1)+(-P26/($M$1*3/2)+1)+1)</f>
        <v>0.197427574590686</v>
      </c>
      <c r="R26" s="2" t="n">
        <f aca="false">+P26*P26*P26*0.613*Q26*$M$4</f>
        <v>1.2771879596706</v>
      </c>
      <c r="S26" s="3" t="n">
        <f aca="false">+P26*P26*P26*0.613*Q26*$M$4*24</f>
        <v>30.6525110320943</v>
      </c>
      <c r="T26" s="3" t="n">
        <f aca="false">+P26*P26*P26*0.613*$M$2*$M$4*24</f>
        <v>85.3208940719145</v>
      </c>
      <c r="U26" s="3"/>
      <c r="V26" s="3"/>
      <c r="AA26" s="0"/>
      <c r="AB26" s="0"/>
      <c r="AC26" s="0"/>
      <c r="AD26" s="0"/>
      <c r="AF26" s="0"/>
      <c r="AG26" s="0"/>
      <c r="AH26" s="0"/>
    </row>
    <row r="27" customFormat="false" ht="12.8" hidden="false" customHeight="false" outlineLevel="0" collapsed="false">
      <c r="D27" s="1"/>
      <c r="E27" s="1"/>
      <c r="F27" s="1"/>
      <c r="H27" s="1"/>
      <c r="I27" s="1"/>
      <c r="N27" s="1" t="n">
        <v>20200126</v>
      </c>
      <c r="O27" s="1" t="n">
        <v>35</v>
      </c>
      <c r="P27" s="1" t="n">
        <f aca="false">+O27/10</f>
        <v>3.5</v>
      </c>
      <c r="Q27" s="2" t="n">
        <f aca="false">+($M$2/0.593)*0.5*(-1*(-P27/($M$1*3/2)+1)*(-P27/($M$1*3/2)+1)*(-P27/($M$1*3/2)+1)-1*(-P27/($M$1*3/2)+1)*(-P27/($M$1*3/2)+1)+(-P27/($M$1*3/2)+1)+1)</f>
        <v>0.325427982798649</v>
      </c>
      <c r="R27" s="2" t="n">
        <f aca="false">+P27*P27*P27*0.613*Q27*$M$4</f>
        <v>13.1596770018966</v>
      </c>
      <c r="S27" s="3" t="n">
        <f aca="false">+P27*P27*P27*0.613*Q27*$M$4*24</f>
        <v>315.832248045518</v>
      </c>
      <c r="T27" s="3" t="n">
        <f aca="false">+P27*P27*P27*0.613*$M$2*$M$4*24</f>
        <v>533.333333333333</v>
      </c>
      <c r="U27" s="3"/>
      <c r="V27" s="3"/>
      <c r="AA27" s="0"/>
      <c r="AB27" s="0"/>
      <c r="AC27" s="0"/>
      <c r="AD27" s="0"/>
      <c r="AF27" s="0"/>
      <c r="AG27" s="0"/>
      <c r="AH27" s="0"/>
    </row>
    <row r="28" customFormat="false" ht="12.8" hidden="false" customHeight="false" outlineLevel="0" collapsed="false">
      <c r="D28" s="1"/>
      <c r="E28" s="1"/>
      <c r="F28" s="1"/>
      <c r="H28" s="1"/>
      <c r="I28" s="1"/>
      <c r="N28" s="1" t="n">
        <v>20200127</v>
      </c>
      <c r="O28" s="1" t="n">
        <v>53</v>
      </c>
      <c r="P28" s="1" t="n">
        <f aca="false">+O28/10</f>
        <v>5.3</v>
      </c>
      <c r="Q28" s="2" t="n">
        <f aca="false">+($M$2/0.593)*0.5*(-1*(-P28/($M$1*3/2)+1)*(-P28/($M$1*3/2)+1)*(-P28/($M$1*3/2)+1)-1*(-P28/($M$1*3/2)+1)*(-P28/($M$1*3/2)+1)+(-P28/($M$1*3/2)+1)+1)</f>
        <v>0.431468643555107</v>
      </c>
      <c r="R28" s="2" t="n">
        <f aca="false">+P28*P28*P28*0.613*Q28*$M$4</f>
        <v>60.5847124290226</v>
      </c>
      <c r="S28" s="3" t="n">
        <f aca="false">+P28*P28*P28*0.613*Q28*$M$4*24</f>
        <v>1454.03309829654</v>
      </c>
      <c r="T28" s="3" t="n">
        <f aca="false">+P28*P28*P28*0.613*$M$2*$M$4*24</f>
        <v>1851.91992225462</v>
      </c>
      <c r="U28" s="3"/>
      <c r="V28" s="3"/>
      <c r="AA28" s="0"/>
      <c r="AB28" s="0"/>
      <c r="AC28" s="0"/>
      <c r="AD28" s="0"/>
      <c r="AF28" s="0"/>
      <c r="AG28" s="0"/>
      <c r="AH28" s="0"/>
    </row>
    <row r="29" customFormat="false" ht="12.8" hidden="false" customHeight="false" outlineLevel="0" collapsed="false">
      <c r="D29" s="1"/>
      <c r="E29" s="1"/>
      <c r="F29" s="1"/>
      <c r="H29" s="1"/>
      <c r="I29" s="1"/>
      <c r="N29" s="1" t="n">
        <v>20200128</v>
      </c>
      <c r="O29" s="1" t="n">
        <v>69</v>
      </c>
      <c r="P29" s="1" t="n">
        <f aca="false">+O29/10</f>
        <v>6.9</v>
      </c>
      <c r="Q29" s="2" t="n">
        <f aca="false">+($M$2/0.593)*0.5*(-1*(-P29/($M$1*3/2)+1)*(-P29/($M$1*3/2)+1)*(-P29/($M$1*3/2)+1)-1*(-P29/($M$1*3/2)+1)*(-P29/($M$1*3/2)+1)+(-P29/($M$1*3/2)+1)+1)</f>
        <v>0.495210782319959</v>
      </c>
      <c r="R29" s="2" t="n">
        <f aca="false">+P29*P29*P29*0.613*Q29*$M$4</f>
        <v>153.434692370446</v>
      </c>
      <c r="S29" s="3" t="n">
        <f aca="false">+P29*P29*P29*0.613*Q29*$M$4*24</f>
        <v>3682.43261689071</v>
      </c>
      <c r="T29" s="3" t="n">
        <f aca="false">+P29*P29*P29*0.613*$M$2*$M$4*24</f>
        <v>4086.40932944607</v>
      </c>
      <c r="U29" s="3"/>
      <c r="V29" s="3"/>
      <c r="AA29" s="0"/>
      <c r="AB29" s="0"/>
      <c r="AC29" s="0"/>
      <c r="AD29" s="0"/>
      <c r="AF29" s="0"/>
      <c r="AG29" s="0"/>
      <c r="AH29" s="0"/>
    </row>
    <row r="30" customFormat="false" ht="12.8" hidden="false" customHeight="false" outlineLevel="0" collapsed="false">
      <c r="D30" s="1"/>
      <c r="E30" s="1"/>
      <c r="F30" s="1"/>
      <c r="H30" s="1"/>
      <c r="I30" s="1"/>
      <c r="N30" s="1" t="n">
        <v>20200129</v>
      </c>
      <c r="O30" s="1" t="n">
        <v>64</v>
      </c>
      <c r="P30" s="1" t="n">
        <f aca="false">+O30/10</f>
        <v>6.4</v>
      </c>
      <c r="Q30" s="2" t="n">
        <f aca="false">+($M$2/0.593)*0.5*(-1*(-P30/($M$1*3/2)+1)*(-P30/($M$1*3/2)+1)*(-P30/($M$1*3/2)+1)-1*(-P30/($M$1*3/2)+1)*(-P30/($M$1*3/2)+1)+(-P30/($M$1*3/2)+1)+1)</f>
        <v>0.478187483248925</v>
      </c>
      <c r="R30" s="2" t="n">
        <f aca="false">+P30*P30*P30*0.613*Q30*$M$4</f>
        <v>118.229085045005</v>
      </c>
      <c r="S30" s="3" t="n">
        <f aca="false">+P30*P30*P30*0.613*Q30*$M$4*24</f>
        <v>2837.49804108012</v>
      </c>
      <c r="T30" s="3" t="n">
        <f aca="false">+P30*P30*P30*0.613*$M$2*$M$4*24</f>
        <v>3260.87774538387</v>
      </c>
      <c r="U30" s="3"/>
      <c r="V30" s="3"/>
      <c r="AA30" s="0"/>
      <c r="AB30" s="0"/>
      <c r="AC30" s="0"/>
      <c r="AD30" s="0"/>
      <c r="AF30" s="0"/>
      <c r="AG30" s="0"/>
      <c r="AH30" s="0"/>
    </row>
    <row r="31" customFormat="false" ht="12.8" hidden="false" customHeight="false" outlineLevel="0" collapsed="false">
      <c r="D31" s="1"/>
      <c r="E31" s="1"/>
      <c r="F31" s="1"/>
      <c r="H31" s="1"/>
      <c r="I31" s="1"/>
      <c r="N31" s="1" t="n">
        <v>20200130</v>
      </c>
      <c r="O31" s="1" t="n">
        <v>66</v>
      </c>
      <c r="P31" s="1" t="n">
        <f aca="false">+O31/10</f>
        <v>6.6</v>
      </c>
      <c r="Q31" s="2" t="n">
        <f aca="false">+($M$2/0.593)*0.5*(-1*(-P31/($M$1*3/2)+1)*(-P31/($M$1*3/2)+1)*(-P31/($M$1*3/2)+1)-1*(-P31/($M$1*3/2)+1)*(-P31/($M$1*3/2)+1)+(-P31/($M$1*3/2)+1)+1)</f>
        <v>0.485303492659962</v>
      </c>
      <c r="R31" s="2" t="n">
        <f aca="false">+P31*P31*P31*0.613*Q31*$M$4</f>
        <v>131.592587380131</v>
      </c>
      <c r="S31" s="3" t="n">
        <f aca="false">+P31*P31*P31*0.613*Q31*$M$4*24</f>
        <v>3158.22209712314</v>
      </c>
      <c r="T31" s="3" t="n">
        <f aca="false">+P31*P31*P31*0.613*$M$2*$M$4*24</f>
        <v>3576.23790087463</v>
      </c>
      <c r="U31" s="3"/>
      <c r="V31" s="3"/>
      <c r="AA31" s="0"/>
      <c r="AB31" s="0"/>
      <c r="AC31" s="0"/>
      <c r="AD31" s="0"/>
      <c r="AF31" s="0"/>
      <c r="AG31" s="0"/>
      <c r="AH31" s="0"/>
      <c r="AP31" s="3"/>
    </row>
    <row r="32" customFormat="false" ht="12.8" hidden="false" customHeight="false" outlineLevel="0" collapsed="false">
      <c r="D32" s="1"/>
      <c r="E32" s="1"/>
      <c r="F32" s="1"/>
      <c r="H32" s="1"/>
      <c r="I32" s="1"/>
      <c r="N32" s="1" t="n">
        <v>20200131</v>
      </c>
      <c r="O32" s="1" t="n">
        <v>70</v>
      </c>
      <c r="P32" s="1" t="n">
        <f aca="false">+O32/10</f>
        <v>7</v>
      </c>
      <c r="Q32" s="2" t="n">
        <f aca="false">+($M$2/0.593)*0.5*(-1*(-P32/($M$1*3/2)+1)*(-P32/($M$1*3/2)+1)*(-P32/($M$1*3/2)+1)-1*(-P32/($M$1*3/2)+1)*(-P32/($M$1*3/2)+1)+(-P32/($M$1*3/2)+1)+1)</f>
        <v>0.498311598660431</v>
      </c>
      <c r="R32" s="2" t="n">
        <f aca="false">+P32*P32*P32*0.613*Q32*$M$4</f>
        <v>161.206043273233</v>
      </c>
      <c r="S32" s="3" t="n">
        <f aca="false">+P32*P32*P32*0.613*Q32*$M$4*24</f>
        <v>3868.9450385576</v>
      </c>
      <c r="T32" s="3" t="n">
        <f aca="false">+P32*P32*P32*0.613*$M$2*$M$4*24</f>
        <v>4266.66666666667</v>
      </c>
      <c r="U32" s="3" t="n">
        <f aca="false">SUM(S2:S32)</f>
        <v>39649.260339687</v>
      </c>
      <c r="V32" s="3" t="n">
        <f aca="false">SUM(T2:T32)</f>
        <v>47745.6171039845</v>
      </c>
      <c r="AA32" s="0"/>
      <c r="AB32" s="0"/>
      <c r="AC32" s="0"/>
      <c r="AD32" s="0"/>
      <c r="AF32" s="0"/>
      <c r="AG32" s="0"/>
      <c r="AH32" s="0"/>
    </row>
    <row r="33" customFormat="false" ht="12.8" hidden="false" customHeight="false" outlineLevel="0" collapsed="false">
      <c r="D33" s="1"/>
      <c r="E33" s="1"/>
      <c r="F33" s="1"/>
      <c r="H33" s="1"/>
      <c r="I33" s="1"/>
      <c r="N33" s="1" t="n">
        <v>20200201</v>
      </c>
      <c r="O33" s="1" t="n">
        <v>68</v>
      </c>
      <c r="P33" s="1" t="n">
        <f aca="false">+O33/10</f>
        <v>6.8</v>
      </c>
      <c r="Q33" s="2" t="n">
        <f aca="false">+($M$2/0.593)*0.5*(-1*(-P33/($M$1*3/2)+1)*(-P33/($M$1*3/2)+1)*(-P33/($M$1*3/2)+1)-1*(-P33/($M$1*3/2)+1)*(-P33/($M$1*3/2)+1)+(-P33/($M$1*3/2)+1)+1)</f>
        <v>0.492009633591205</v>
      </c>
      <c r="R33" s="2" t="n">
        <f aca="false">+P33*P33*P33*0.613*Q33*$M$4</f>
        <v>145.910500480246</v>
      </c>
      <c r="S33" s="3" t="n">
        <f aca="false">+P33*P33*P33*0.613*Q33*$M$4*24</f>
        <v>3501.8520115259</v>
      </c>
      <c r="T33" s="3" t="n">
        <f aca="false">+P33*P33*P33*0.613*$M$2*$M$4*24</f>
        <v>3911.30184645287</v>
      </c>
      <c r="U33" s="3"/>
      <c r="V33" s="3"/>
      <c r="AA33" s="0"/>
      <c r="AB33" s="0"/>
      <c r="AC33" s="0"/>
      <c r="AD33" s="0"/>
      <c r="AF33" s="0"/>
      <c r="AG33" s="0"/>
      <c r="AH33" s="0"/>
    </row>
    <row r="34" customFormat="false" ht="12.8" hidden="false" customHeight="false" outlineLevel="0" collapsed="false">
      <c r="D34" s="1"/>
      <c r="E34" s="1"/>
      <c r="F34" s="1"/>
      <c r="H34" s="1"/>
      <c r="I34" s="1"/>
      <c r="N34" s="1" t="n">
        <v>20200202</v>
      </c>
      <c r="O34" s="1" t="n">
        <v>60</v>
      </c>
      <c r="P34" s="1" t="n">
        <f aca="false">+O34/10</f>
        <v>6</v>
      </c>
      <c r="Q34" s="2" t="n">
        <f aca="false">+($M$2/0.593)*0.5*(-1*(-P34/($M$1*3/2)+1)*(-P34/($M$1*3/2)+1)*(-P34/($M$1*3/2)+1)-1*(-P34/($M$1*3/2)+1)*(-P34/($M$1*3/2)+1)+(-P34/($M$1*3/2)+1)+1)</f>
        <v>0.462703088516373</v>
      </c>
      <c r="R34" s="2" t="n">
        <f aca="false">+P34*P34*P34*0.613*Q34*$M$4</f>
        <v>94.2632376114229</v>
      </c>
      <c r="S34" s="3" t="n">
        <f aca="false">+P34*P34*P34*0.613*Q34*$M$4*24</f>
        <v>2262.31770267415</v>
      </c>
      <c r="T34" s="3" t="n">
        <f aca="false">+P34*P34*P34*0.613*$M$2*$M$4*24</f>
        <v>2686.8804664723</v>
      </c>
      <c r="U34" s="3"/>
      <c r="V34" s="3"/>
      <c r="AA34" s="0"/>
      <c r="AB34" s="0"/>
      <c r="AC34" s="0"/>
      <c r="AD34" s="0"/>
      <c r="AF34" s="0"/>
      <c r="AG34" s="0"/>
      <c r="AH34" s="0"/>
    </row>
    <row r="35" customFormat="false" ht="12.8" hidden="false" customHeight="false" outlineLevel="0" collapsed="false">
      <c r="D35" s="1"/>
      <c r="E35" s="1"/>
      <c r="F35" s="1"/>
      <c r="H35" s="1"/>
      <c r="I35" s="1"/>
      <c r="N35" s="1" t="n">
        <v>20200203</v>
      </c>
      <c r="O35" s="1" t="n">
        <v>55</v>
      </c>
      <c r="P35" s="1" t="n">
        <f aca="false">+O35/10</f>
        <v>5.5</v>
      </c>
      <c r="Q35" s="2" t="n">
        <f aca="false">+($M$2/0.593)*0.5*(-1*(-P35/($M$1*3/2)+1)*(-P35/($M$1*3/2)+1)*(-P35/($M$1*3/2)+1)-1*(-P35/($M$1*3/2)+1)*(-P35/($M$1*3/2)+1)+(-P35/($M$1*3/2)+1)+1)</f>
        <v>0.440940685147732</v>
      </c>
      <c r="R35" s="2" t="n">
        <f aca="false">+P35*P35*P35*0.613*Q35*$M$4</f>
        <v>69.1917705131913</v>
      </c>
      <c r="S35" s="3" t="n">
        <f aca="false">+P35*P35*P35*0.613*Q35*$M$4*24</f>
        <v>1660.60249231659</v>
      </c>
      <c r="T35" s="3" t="n">
        <f aca="false">+P35*P35*P35*0.613*$M$2*$M$4*24</f>
        <v>2069.58211856171</v>
      </c>
      <c r="U35" s="3"/>
      <c r="V35" s="3"/>
      <c r="AA35" s="0"/>
      <c r="AB35" s="0"/>
      <c r="AC35" s="0"/>
      <c r="AD35" s="0"/>
      <c r="AF35" s="0"/>
      <c r="AG35" s="0"/>
      <c r="AH35" s="0"/>
    </row>
    <row r="36" customFormat="false" ht="12.8" hidden="false" customHeight="false" outlineLevel="0" collapsed="false">
      <c r="D36" s="1"/>
      <c r="E36" s="1"/>
      <c r="F36" s="1"/>
      <c r="H36" s="1"/>
      <c r="I36" s="1"/>
      <c r="N36" s="1" t="n">
        <v>20200204</v>
      </c>
      <c r="O36" s="1" t="n">
        <v>45</v>
      </c>
      <c r="P36" s="1" t="n">
        <f aca="false">+O36/10</f>
        <v>4.5</v>
      </c>
      <c r="Q36" s="2" t="n">
        <f aca="false">+($M$2/0.593)*0.5*(-1*(-P36/($M$1*3/2)+1)*(-P36/($M$1*3/2)+1)*(-P36/($M$1*3/2)+1)-1*(-P36/($M$1*3/2)+1)*(-P36/($M$1*3/2)+1)+(-P36/($M$1*3/2)+1)+1)</f>
        <v>0.389054846053559</v>
      </c>
      <c r="R36" s="2" t="n">
        <f aca="false">+P36*P36*P36*0.613*Q36*$M$4</f>
        <v>33.4375595787492</v>
      </c>
      <c r="S36" s="3" t="n">
        <f aca="false">+P36*P36*P36*0.613*Q36*$M$4*24</f>
        <v>802.501429889982</v>
      </c>
      <c r="T36" s="3" t="n">
        <f aca="false">+P36*P36*P36*0.613*$M$2*$M$4*24</f>
        <v>1133.527696793</v>
      </c>
      <c r="U36" s="3"/>
      <c r="V36" s="3"/>
      <c r="AA36" s="0"/>
      <c r="AB36" s="0"/>
      <c r="AC36" s="0"/>
      <c r="AD36" s="0"/>
      <c r="AF36" s="0"/>
      <c r="AG36" s="0"/>
      <c r="AH36" s="0"/>
    </row>
    <row r="37" customFormat="false" ht="12.8" hidden="false" customHeight="false" outlineLevel="0" collapsed="false">
      <c r="D37" s="1"/>
      <c r="E37" s="1"/>
      <c r="F37" s="1"/>
      <c r="H37" s="1"/>
      <c r="I37" s="1"/>
      <c r="N37" s="1" t="n">
        <v>20200205</v>
      </c>
      <c r="O37" s="1" t="n">
        <v>18</v>
      </c>
      <c r="P37" s="1" t="n">
        <f aca="false">+O37/10</f>
        <v>1.8</v>
      </c>
      <c r="Q37" s="2" t="n">
        <f aca="false">+($M$2/0.593)*0.5*(-1*(-P37/($M$1*3/2)+1)*(-P37/($M$1*3/2)+1)*(-P37/($M$1*3/2)+1)-1*(-P37/($M$1*3/2)+1)*(-P37/($M$1*3/2)+1)+(-P37/($M$1*3/2)+1)+1)</f>
        <v>0.188302545489923</v>
      </c>
      <c r="R37" s="2" t="n">
        <f aca="false">+P37*P37*P37*0.613*Q37*$M$4</f>
        <v>1.03576184551134</v>
      </c>
      <c r="S37" s="3" t="n">
        <f aca="false">+P37*P37*P37*0.613*Q37*$M$4*24</f>
        <v>24.8582842922721</v>
      </c>
      <c r="T37" s="3" t="n">
        <f aca="false">+P37*P37*P37*0.613*$M$2*$M$4*24</f>
        <v>72.5457725947522</v>
      </c>
      <c r="U37" s="3"/>
      <c r="V37" s="3"/>
      <c r="AA37" s="0"/>
      <c r="AB37" s="0"/>
      <c r="AC37" s="0"/>
      <c r="AD37" s="0"/>
      <c r="AF37" s="0"/>
      <c r="AG37" s="0"/>
      <c r="AH37" s="0"/>
    </row>
    <row r="38" customFormat="false" ht="12.8" hidden="false" customHeight="false" outlineLevel="0" collapsed="false">
      <c r="D38" s="1"/>
      <c r="E38" s="1"/>
      <c r="F38" s="0"/>
      <c r="G38" s="16"/>
      <c r="H38" s="0"/>
      <c r="I38" s="0"/>
      <c r="N38" s="1" t="n">
        <v>20200206</v>
      </c>
      <c r="O38" s="1" t="n">
        <v>18</v>
      </c>
      <c r="P38" s="1" t="n">
        <f aca="false">+O38/10</f>
        <v>1.8</v>
      </c>
      <c r="Q38" s="2" t="n">
        <f aca="false">+($M$2/0.593)*0.5*(-1*(-P38/($M$1*3/2)+1)*(-P38/($M$1*3/2)+1)*(-P38/($M$1*3/2)+1)-1*(-P38/($M$1*3/2)+1)*(-P38/($M$1*3/2)+1)+(-P38/($M$1*3/2)+1)+1)</f>
        <v>0.188302545489923</v>
      </c>
      <c r="R38" s="2" t="n">
        <f aca="false">+P38*P38*P38*0.613*Q38*$M$4</f>
        <v>1.03576184551134</v>
      </c>
      <c r="S38" s="3" t="n">
        <f aca="false">+P38*P38*P38*0.613*Q38*$M$4*24</f>
        <v>24.8582842922721</v>
      </c>
      <c r="T38" s="3" t="n">
        <f aca="false">+P38*P38*P38*0.613*$M$2*$M$4*24</f>
        <v>72.5457725947522</v>
      </c>
      <c r="U38" s="3"/>
      <c r="V38" s="3"/>
      <c r="AA38" s="0"/>
      <c r="AB38" s="0"/>
      <c r="AC38" s="0"/>
      <c r="AD38" s="0"/>
      <c r="AF38" s="0"/>
      <c r="AG38" s="0"/>
      <c r="AH38" s="0"/>
    </row>
    <row r="39" customFormat="false" ht="12.8" hidden="false" customHeight="false" outlineLevel="0" collapsed="false">
      <c r="A39" s="17"/>
      <c r="B39" s="6" t="s">
        <v>39</v>
      </c>
      <c r="C39" s="7"/>
      <c r="D39" s="6"/>
      <c r="E39" s="17"/>
      <c r="F39" s="17"/>
      <c r="G39" s="0"/>
      <c r="H39" s="6" t="s">
        <v>40</v>
      </c>
      <c r="I39" s="6"/>
      <c r="J39" s="6"/>
      <c r="K39" s="6"/>
      <c r="N39" s="1" t="n">
        <v>20200207</v>
      </c>
      <c r="O39" s="1" t="n">
        <v>32</v>
      </c>
      <c r="P39" s="1" t="n">
        <f aca="false">+O39/10</f>
        <v>3.2</v>
      </c>
      <c r="Q39" s="2" t="n">
        <f aca="false">+($M$2/0.593)*0.5*(-1*(-P39/($M$1*3/2)+1)*(-P39/($M$1*3/2)+1)*(-P39/($M$1*3/2)+1)-1*(-P39/($M$1*3/2)+1)*(-P39/($M$1*3/2)+1)+(-P39/($M$1*3/2)+1)+1)</f>
        <v>0.303944043316163</v>
      </c>
      <c r="R39" s="2" t="n">
        <f aca="false">+P39*P39*P39*0.613*Q39*$M$4</f>
        <v>9.3935504914301</v>
      </c>
      <c r="S39" s="3" t="n">
        <f aca="false">+P39*P39*P39*0.613*Q39*$M$4*24</f>
        <v>225.445211794322</v>
      </c>
      <c r="T39" s="3" t="n">
        <f aca="false">+P39*P39*P39*0.613*$M$2*$M$4*24</f>
        <v>407.609718172984</v>
      </c>
      <c r="U39" s="3"/>
      <c r="V39" s="3"/>
      <c r="AA39" s="0"/>
      <c r="AB39" s="0"/>
      <c r="AC39" s="0"/>
      <c r="AD39" s="0"/>
      <c r="AE39" s="0"/>
      <c r="AF39" s="0"/>
      <c r="AG39" s="0"/>
      <c r="AH39" s="0"/>
    </row>
    <row r="40" customFormat="false" ht="12.8" hidden="false" customHeight="false" outlineLevel="0" collapsed="false">
      <c r="B40" s="4"/>
      <c r="D40" s="0"/>
      <c r="E40" s="1"/>
      <c r="F40" s="0"/>
      <c r="G40" s="0"/>
      <c r="H40" s="1"/>
      <c r="I40" s="1"/>
      <c r="N40" s="1" t="n">
        <v>20200208</v>
      </c>
      <c r="O40" s="1" t="n">
        <v>42</v>
      </c>
      <c r="P40" s="1" t="n">
        <f aca="false">+O40/10</f>
        <v>4.2</v>
      </c>
      <c r="Q40" s="2" t="n">
        <f aca="false">+($M$2/0.593)*0.5*(-1*(-P40/($M$1*3/2)+1)*(-P40/($M$1*3/2)+1)*(-P40/($M$1*3/2)+1)-1*(-P40/($M$1*3/2)+1)*(-P40/($M$1*3/2)+1)+(-P40/($M$1*3/2)+1)+1)</f>
        <v>0.371231971377558</v>
      </c>
      <c r="R40" s="2" t="n">
        <f aca="false">+P40*P40*P40*0.613*Q40*$M$4</f>
        <v>25.9405658609706</v>
      </c>
      <c r="S40" s="3" t="n">
        <f aca="false">+P40*P40*P40*0.613*Q40*$M$4*24</f>
        <v>622.573580663294</v>
      </c>
      <c r="T40" s="3" t="n">
        <f aca="false">+P40*P40*P40*0.613*$M$2*$M$4*24</f>
        <v>921.6</v>
      </c>
      <c r="U40" s="3"/>
      <c r="V40" s="3"/>
      <c r="AA40" s="0"/>
      <c r="AB40" s="0"/>
      <c r="AC40" s="0"/>
      <c r="AD40" s="0"/>
      <c r="AE40" s="0"/>
      <c r="AF40" s="0"/>
      <c r="AG40" s="0"/>
      <c r="AH40" s="0"/>
    </row>
    <row r="41" customFormat="false" ht="12.8" hidden="false" customHeight="false" outlineLevel="0" collapsed="false">
      <c r="A41" s="18" t="s">
        <v>41</v>
      </c>
      <c r="B41" s="19" t="s">
        <v>7</v>
      </c>
      <c r="C41" s="18" t="s">
        <v>6</v>
      </c>
      <c r="D41" s="20" t="s">
        <v>42</v>
      </c>
      <c r="E41" s="18" t="s">
        <v>43</v>
      </c>
      <c r="F41" s="20" t="s">
        <v>44</v>
      </c>
      <c r="G41" s="0"/>
      <c r="H41" s="21" t="s">
        <v>45</v>
      </c>
      <c r="I41" s="21" t="s">
        <v>7</v>
      </c>
      <c r="J41" s="21" t="s">
        <v>42</v>
      </c>
      <c r="K41" s="21" t="s">
        <v>43</v>
      </c>
      <c r="N41" s="1" t="n">
        <v>20200209</v>
      </c>
      <c r="O41" s="1" t="n">
        <v>108</v>
      </c>
      <c r="P41" s="1" t="n">
        <f aca="false">+O41/10</f>
        <v>10.8</v>
      </c>
      <c r="Q41" s="2" t="n">
        <f aca="false">+($M$2/0.593)*0.5*(-1*(-P41/($M$1*3/2)+1)*(-P41/($M$1*3/2)+1)*(-P41/($M$1*3/2)+1)-1*(-P41/($M$1*3/2)+1)*(-P41/($M$1*3/2)+1)+(-P41/($M$1*3/2)+1)+1)</f>
        <v>0.548826702832888</v>
      </c>
      <c r="R41" s="2" t="n">
        <f aca="false">+P41*P41*P41*0.613*Q41*$M$4</f>
        <v>652.067721848526</v>
      </c>
      <c r="S41" s="3" t="n">
        <f aca="false">+P41*P41*P41*0.613*Q41*$M$4*24</f>
        <v>15649.6253243646</v>
      </c>
      <c r="T41" s="3" t="n">
        <f aca="false">+P41*P41*P41*0.613*$M$2*$M$4*24</f>
        <v>15669.8868804665</v>
      </c>
      <c r="U41" s="3"/>
      <c r="V41" s="3"/>
      <c r="AA41" s="0"/>
      <c r="AB41" s="0"/>
      <c r="AC41" s="0"/>
      <c r="AD41" s="0"/>
      <c r="AE41" s="0"/>
      <c r="AF41" s="0"/>
      <c r="AG41" s="0"/>
      <c r="AH41" s="0"/>
    </row>
    <row r="42" customFormat="false" ht="12.8" hidden="false" customHeight="false" outlineLevel="0" collapsed="false">
      <c r="A42" s="1" t="n">
        <v>0</v>
      </c>
      <c r="B42" s="4" t="n">
        <f aca="false">IF(A42&lt;$B$6+0.1,0,IF(A42&gt;$B$4,B41*(C42/C41),+0.613*C42*$B$2*A42*A42*A42))</f>
        <v>0</v>
      </c>
      <c r="C42" s="22" t="n">
        <f aca="false">+($B$5/0.593)*0.5*(-1*(-A42/($B$4*3/2)+1)*(-A42/($B$4*3/2)+1)*(-A42/($B$4*3/2)+1)-1*(-A42/($B$4*3/2)+1)*(-A42/($B$4*3/2)+1)+(-A42/($B$4*3/2)+1)+1)</f>
        <v>0</v>
      </c>
      <c r="D42" s="23" t="n">
        <f aca="false">+B42*24</f>
        <v>0</v>
      </c>
      <c r="E42" s="3" t="n">
        <f aca="false">ROUND(D42*365/1000,0)</f>
        <v>0</v>
      </c>
      <c r="F42" s="0" t="n">
        <f aca="false">+K42</f>
        <v>0</v>
      </c>
      <c r="G42" s="0"/>
      <c r="H42" s="1" t="n">
        <v>0</v>
      </c>
      <c r="I42" s="3" t="n">
        <f aca="false">+0.613*0.593*$B$2*H42*H42*H42</f>
        <v>0</v>
      </c>
      <c r="J42" s="1" t="n">
        <f aca="false">+I42*24</f>
        <v>0</v>
      </c>
      <c r="K42" s="1" t="n">
        <f aca="false">+J42*365/1000</f>
        <v>0</v>
      </c>
      <c r="N42" s="1" t="n">
        <v>20200210</v>
      </c>
      <c r="O42" s="1" t="n">
        <v>105</v>
      </c>
      <c r="P42" s="1" t="n">
        <f aca="false">+O42/10</f>
        <v>10.5</v>
      </c>
      <c r="Q42" s="2" t="n">
        <f aca="false">+($M$2/0.593)*0.5*(-1*(-P42/($M$1*3/2)+1)*(-P42/($M$1*3/2)+1)*(-P42/($M$1*3/2)+1)-1*(-P42/($M$1*3/2)+1)*(-P42/($M$1*3/2)+1)+(-P42/($M$1*3/2)+1)+1)</f>
        <v>0.549159720972719</v>
      </c>
      <c r="R42" s="2" t="n">
        <f aca="false">+P42*P42*P42*0.613*Q42*$M$4</f>
        <v>599.587783398913</v>
      </c>
      <c r="S42" s="3" t="n">
        <f aca="false">+P42*P42*P42*0.613*Q42*$M$4*24</f>
        <v>14390.1068015739</v>
      </c>
      <c r="T42" s="3" t="n">
        <f aca="false">+P42*P42*P42*0.613*$M$2*$M$4*24</f>
        <v>14400</v>
      </c>
      <c r="U42" s="3"/>
      <c r="V42" s="3"/>
      <c r="AA42" s="0"/>
      <c r="AB42" s="0"/>
      <c r="AC42" s="0"/>
      <c r="AD42" s="0"/>
      <c r="AE42" s="0"/>
      <c r="AF42" s="0"/>
      <c r="AG42" s="0"/>
      <c r="AH42" s="0"/>
    </row>
    <row r="43" customFormat="false" ht="12.8" hidden="false" customHeight="false" outlineLevel="0" collapsed="false">
      <c r="A43" s="1" t="n">
        <f aca="false">+A42+0.5</f>
        <v>0.5</v>
      </c>
      <c r="B43" s="4" t="n">
        <f aca="false">IF(A43&lt;$B$6+0.1,0,IF(A43&gt;$B$4,B42*(C43/C42),+0.613*C43*$B$2*A43*A43*A43))</f>
        <v>0</v>
      </c>
      <c r="C43" s="22" t="n">
        <f aca="false">+($B$5/0.593)*0.5*(-1*(-A43/($B$4*3/2)+1)*(-A43/($B$4*3/2)+1)*(-A43/($B$4*3/2)+1)-1*(-A43/($B$4*3/2)+1)*(-A43/($B$4*3/2)+1)+(-A43/($B$4*3/2)+1)+1)</f>
        <v>0.0569854758508567</v>
      </c>
      <c r="D43" s="23" t="n">
        <f aca="false">+B43*24</f>
        <v>0</v>
      </c>
      <c r="E43" s="3" t="n">
        <f aca="false">ROUND(D43*365/1000,0)</f>
        <v>0</v>
      </c>
      <c r="F43" s="23" t="n">
        <f aca="false">+K44</f>
        <v>0.612427967403</v>
      </c>
      <c r="G43" s="0"/>
      <c r="H43" s="1" t="n">
        <f aca="false">+H42+0.25</f>
        <v>0.25</v>
      </c>
      <c r="I43" s="3" t="n">
        <f aca="false">+0.613*0.593*$B$2*H43*H43*H43</f>
        <v>0.008738983553125</v>
      </c>
      <c r="J43" s="3" t="n">
        <f aca="false">+I43*24</f>
        <v>0.209735605275</v>
      </c>
      <c r="K43" s="3" t="n">
        <f aca="false">+J43*365/1000</f>
        <v>0.076553495925375</v>
      </c>
      <c r="N43" s="1" t="n">
        <v>20200211</v>
      </c>
      <c r="O43" s="1" t="n">
        <v>88</v>
      </c>
      <c r="P43" s="1" t="n">
        <f aca="false">+O43/10</f>
        <v>8.8</v>
      </c>
      <c r="Q43" s="2" t="n">
        <f aca="false">+($M$2/0.593)*0.5*(-1*(-P43/($M$1*3/2)+1)*(-P43/($M$1*3/2)+1)*(-P43/($M$1*3/2)+1)-1*(-P43/($M$1*3/2)+1)*(-P43/($M$1*3/2)+1)+(-P43/($M$1*3/2)+1)+1)</f>
        <v>0.537780652425502</v>
      </c>
      <c r="R43" s="2" t="n">
        <f aca="false">+P43*P43*P43*0.613*Q43*$M$4</f>
        <v>345.652253595344</v>
      </c>
      <c r="S43" s="3" t="n">
        <f aca="false">+P43*P43*P43*0.613*Q43*$M$4*24</f>
        <v>8295.65408628825</v>
      </c>
      <c r="T43" s="3" t="n">
        <f aca="false">+P43*P43*P43*0.613*$M$2*$M$4*24</f>
        <v>8477.00835762877</v>
      </c>
      <c r="U43" s="3"/>
      <c r="V43" s="3"/>
      <c r="AA43" s="0"/>
      <c r="AB43" s="0"/>
      <c r="AC43" s="0"/>
      <c r="AD43" s="0"/>
      <c r="AE43" s="0"/>
      <c r="AF43" s="0"/>
      <c r="AG43" s="0"/>
      <c r="AH43" s="0"/>
    </row>
    <row r="44" customFormat="false" ht="12.8" hidden="false" customHeight="false" outlineLevel="0" collapsed="false">
      <c r="A44" s="1" t="n">
        <f aca="false">+A43+0.5</f>
        <v>1</v>
      </c>
      <c r="B44" s="4" t="n">
        <f aca="false">IF(A44&lt;$B$6+0.1,0,IF(A44&gt;$B$4,B43*(C44/C43),+0.613*C44*$B$2*A44*A44*A44))</f>
        <v>0</v>
      </c>
      <c r="C44" s="22" t="n">
        <f aca="false">+($B$5/0.593)*0.5*(-1*(-A44/($B$4*3/2)+1)*(-A44/($B$4*3/2)+1)*(-A44/($B$4*3/2)+1)-1*(-A44/($B$4*3/2)+1)*(-A44/($B$4*3/2)+1)+(-A44/($B$4*3/2)+1)+1)</f>
        <v>0.110324118439666</v>
      </c>
      <c r="D44" s="23" t="n">
        <f aca="false">+B44*24</f>
        <v>0</v>
      </c>
      <c r="E44" s="3" t="n">
        <f aca="false">ROUND(D44*365/1000,0)</f>
        <v>0</v>
      </c>
      <c r="F44" s="23" t="n">
        <f aca="false">+K46</f>
        <v>4.899423739224</v>
      </c>
      <c r="G44" s="0"/>
      <c r="H44" s="1" t="n">
        <f aca="false">+H43+0.25</f>
        <v>0.5</v>
      </c>
      <c r="I44" s="3" t="n">
        <f aca="false">+0.613*0.593*$B$2*H44*H44*H44</f>
        <v>0.069911868425</v>
      </c>
      <c r="J44" s="3" t="n">
        <f aca="false">+I44*24</f>
        <v>1.6778848422</v>
      </c>
      <c r="K44" s="3" t="n">
        <f aca="false">+J44*365/1000</f>
        <v>0.612427967403</v>
      </c>
      <c r="N44" s="1" t="n">
        <v>20200212</v>
      </c>
      <c r="O44" s="1" t="n">
        <v>68</v>
      </c>
      <c r="P44" s="1" t="n">
        <f aca="false">+O44/10</f>
        <v>6.8</v>
      </c>
      <c r="Q44" s="2" t="n">
        <f aca="false">+($M$2/0.593)*0.5*(-1*(-P44/($M$1*3/2)+1)*(-P44/($M$1*3/2)+1)*(-P44/($M$1*3/2)+1)-1*(-P44/($M$1*3/2)+1)*(-P44/($M$1*3/2)+1)+(-P44/($M$1*3/2)+1)+1)</f>
        <v>0.492009633591205</v>
      </c>
      <c r="R44" s="2" t="n">
        <f aca="false">+P44*P44*P44*0.613*Q44*$M$4</f>
        <v>145.910500480246</v>
      </c>
      <c r="S44" s="3" t="n">
        <f aca="false">+P44*P44*P44*0.613*Q44*$M$4*24</f>
        <v>3501.8520115259</v>
      </c>
      <c r="T44" s="3" t="n">
        <f aca="false">+P44*P44*P44*0.613*$M$2*$M$4*24</f>
        <v>3911.30184645287</v>
      </c>
      <c r="U44" s="3"/>
      <c r="V44" s="3"/>
      <c r="AA44" s="0"/>
      <c r="AB44" s="0"/>
      <c r="AC44" s="0"/>
      <c r="AD44" s="0"/>
      <c r="AE44" s="0"/>
      <c r="AF44" s="0"/>
      <c r="AG44" s="0"/>
      <c r="AH44" s="0"/>
    </row>
    <row r="45" customFormat="false" ht="12.8" hidden="false" customHeight="false" outlineLevel="0" collapsed="false">
      <c r="A45" s="1" t="n">
        <f aca="false">+A44+0.5</f>
        <v>1.5</v>
      </c>
      <c r="B45" s="4" t="n">
        <f aca="false">IF(A45&lt;$B$6+0.1,0,IF(A45&gt;$B$4,B44*(C45/C44),+0.613*C45*$B$2*A45*A45*A45))</f>
        <v>0</v>
      </c>
      <c r="C45" s="22" t="n">
        <f aca="false">+($B$5/0.593)*0.5*(-1*(-A45/($B$4*3/2)+1)*(-A45/($B$4*3/2)+1)*(-A45/($B$4*3/2)+1)-1*(-A45/($B$4*3/2)+1)*(-A45/($B$4*3/2)+1)+(-A45/($B$4*3/2)+1)+1)</f>
        <v>0.16010487491916</v>
      </c>
      <c r="D45" s="23" t="n">
        <f aca="false">+B45*24</f>
        <v>0</v>
      </c>
      <c r="E45" s="3" t="n">
        <f aca="false">ROUND(D45*365/1000,0)</f>
        <v>0</v>
      </c>
      <c r="F45" s="23" t="n">
        <f aca="false">+K48</f>
        <v>16.535555119881</v>
      </c>
      <c r="G45" s="0"/>
      <c r="H45" s="1" t="n">
        <f aca="false">+H44+0.25</f>
        <v>0.75</v>
      </c>
      <c r="I45" s="3" t="n">
        <f aca="false">+0.613*0.593*$B$2*H45*H45*H45</f>
        <v>0.235952555934375</v>
      </c>
      <c r="J45" s="3" t="n">
        <f aca="false">+I45*24</f>
        <v>5.662861342425</v>
      </c>
      <c r="K45" s="3" t="n">
        <f aca="false">+J45*365/1000</f>
        <v>2.06694438998513</v>
      </c>
      <c r="N45" s="1" t="n">
        <v>20200213</v>
      </c>
      <c r="O45" s="1" t="n">
        <v>50</v>
      </c>
      <c r="P45" s="1" t="n">
        <f aca="false">+O45/10</f>
        <v>5</v>
      </c>
      <c r="Q45" s="2" t="n">
        <f aca="false">+($M$2/0.593)*0.5*(-1*(-P45/($M$1*3/2)+1)*(-P45/($M$1*3/2)+1)*(-P45/($M$1*3/2)+1)-1*(-P45/($M$1*3/2)+1)*(-P45/($M$1*3/2)+1)+(-P45/($M$1*3/2)+1)+1)</f>
        <v>0.416420920044371</v>
      </c>
      <c r="R45" s="2" t="n">
        <f aca="false">+P45*P45*P45*0.613*Q45*$M$4</f>
        <v>49.0940380633382</v>
      </c>
      <c r="S45" s="3" t="n">
        <f aca="false">+P45*P45*P45*0.613*Q45*$M$4*24</f>
        <v>1178.25691352012</v>
      </c>
      <c r="T45" s="3" t="n">
        <f aca="false">+P45*P45*P45*0.613*$M$2*$M$4*24</f>
        <v>1554.90767735666</v>
      </c>
      <c r="U45" s="3"/>
      <c r="V45" s="3"/>
      <c r="AA45" s="0"/>
      <c r="AB45" s="0"/>
      <c r="AC45" s="0"/>
      <c r="AD45" s="0"/>
      <c r="AE45" s="0"/>
      <c r="AF45" s="0"/>
      <c r="AG45" s="0"/>
      <c r="AH45" s="0"/>
      <c r="AP45" s="3"/>
    </row>
    <row r="46" customFormat="false" ht="12.8" hidden="false" customHeight="false" outlineLevel="0" collapsed="false">
      <c r="A46" s="1" t="n">
        <f aca="false">+A45+0.5</f>
        <v>2</v>
      </c>
      <c r="B46" s="4" t="n">
        <f aca="false">IF(A46&lt;$B$6+0.1,0,IF(A46&gt;$B$4,B45*(C46/C45),+0.613*C46*$B$2*A46*A46*A46))</f>
        <v>0</v>
      </c>
      <c r="C46" s="22" t="n">
        <f aca="false">+($B$5/0.593)*0.5*(-1*(-A46/($B$4*3/2)+1)*(-A46/($B$4*3/2)+1)*(-A46/($B$4*3/2)+1)-1*(-A46/($B$4*3/2)+1)*(-A46/($B$4*3/2)+1)+(-A46/($B$4*3/2)+1)+1)</f>
        <v>0.206416692442073</v>
      </c>
      <c r="D46" s="23" t="n">
        <f aca="false">+B46*24</f>
        <v>0</v>
      </c>
      <c r="E46" s="3" t="n">
        <f aca="false">ROUND(D46*365/1000,0)</f>
        <v>0</v>
      </c>
      <c r="F46" s="23" t="n">
        <f aca="false">+K50</f>
        <v>39.195389913792</v>
      </c>
      <c r="G46" s="0"/>
      <c r="H46" s="1" t="n">
        <f aca="false">+H45+0.25</f>
        <v>1</v>
      </c>
      <c r="I46" s="3" t="n">
        <f aca="false">+0.613*0.593*$B$2*H46*H46*H46</f>
        <v>0.5592949474</v>
      </c>
      <c r="J46" s="3" t="n">
        <f aca="false">+I46*24</f>
        <v>13.4230787376</v>
      </c>
      <c r="K46" s="3" t="n">
        <f aca="false">+J46*365/1000</f>
        <v>4.899423739224</v>
      </c>
      <c r="N46" s="1" t="n">
        <v>20200214</v>
      </c>
      <c r="O46" s="1" t="n">
        <v>41</v>
      </c>
      <c r="P46" s="1" t="n">
        <f aca="false">+O46/10</f>
        <v>4.1</v>
      </c>
      <c r="Q46" s="2" t="n">
        <f aca="false">+($M$2/0.593)*0.5*(-1*(-P46/($M$1*3/2)+1)*(-P46/($M$1*3/2)+1)*(-P46/($M$1*3/2)+1)-1*(-P46/($M$1*3/2)+1)*(-P46/($M$1*3/2)+1)+(-P46/($M$1*3/2)+1)+1)</f>
        <v>0.365052871975308</v>
      </c>
      <c r="R46" s="2" t="n">
        <f aca="false">+P46*P46*P46*0.613*Q46*$M$4</f>
        <v>23.7297707341083</v>
      </c>
      <c r="S46" s="3" t="n">
        <f aca="false">+P46*P46*P46*0.613*Q46*$M$4*24</f>
        <v>569.514497618599</v>
      </c>
      <c r="T46" s="3" t="n">
        <f aca="false">+P46*P46*P46*0.613*$M$2*$M$4*24</f>
        <v>857.326336248785</v>
      </c>
      <c r="U46" s="3"/>
      <c r="V46" s="3"/>
      <c r="AA46" s="0"/>
      <c r="AB46" s="0"/>
      <c r="AC46" s="0"/>
      <c r="AD46" s="0"/>
      <c r="AE46" s="0"/>
      <c r="AF46" s="0"/>
      <c r="AG46" s="0"/>
      <c r="AH46" s="0"/>
      <c r="AL46" s="3"/>
      <c r="AM46" s="3"/>
      <c r="AN46" s="3"/>
      <c r="AO46" s="3"/>
    </row>
    <row r="47" customFormat="false" ht="12.8" hidden="false" customHeight="false" outlineLevel="0" collapsed="false">
      <c r="A47" s="1" t="n">
        <f aca="false">+A46+0.5</f>
        <v>2.5</v>
      </c>
      <c r="B47" s="4" t="n">
        <f aca="false">IF(A47&lt;$B$6+0.1,0,IF(A47&gt;$B$4,B46*(C47/C46),+0.613*C47*$B$2*A47*A47*A47))</f>
        <v>3.67462495650297</v>
      </c>
      <c r="C47" s="22" t="n">
        <f aca="false">+($B$5/0.593)*0.5*(-1*(-A47/($B$4*3/2)+1)*(-A47/($B$4*3/2)+1)*(-A47/($B$4*3/2)+1)-1*(-A47/($B$4*3/2)+1)*(-A47/($B$4*3/2)+1)+(-A47/($B$4*3/2)+1)+1)</f>
        <v>0.249348518161137</v>
      </c>
      <c r="D47" s="23" t="n">
        <f aca="false">+B47*24</f>
        <v>88.1909989560714</v>
      </c>
      <c r="E47" s="3" t="n">
        <f aca="false">ROUND(D47*365/1000,0)</f>
        <v>32</v>
      </c>
      <c r="F47" s="23" t="n">
        <f aca="false">+K52</f>
        <v>76.553495925375</v>
      </c>
      <c r="G47" s="0"/>
      <c r="H47" s="1" t="n">
        <f aca="false">+H46+0.25</f>
        <v>1.25</v>
      </c>
      <c r="I47" s="3" t="n">
        <f aca="false">+0.613*0.593*$B$2*H47*H47*H47</f>
        <v>1.09237294414063</v>
      </c>
      <c r="J47" s="3" t="n">
        <f aca="false">+I47*24</f>
        <v>26.216950659375</v>
      </c>
      <c r="K47" s="3" t="n">
        <f aca="false">+J47*365/1000</f>
        <v>9.56918699067188</v>
      </c>
      <c r="N47" s="1" t="n">
        <v>20200215</v>
      </c>
      <c r="O47" s="1" t="n">
        <v>70</v>
      </c>
      <c r="P47" s="1" t="n">
        <f aca="false">+O47/10</f>
        <v>7</v>
      </c>
      <c r="Q47" s="2" t="n">
        <f aca="false">+($M$2/0.593)*0.5*(-1*(-P47/($M$1*3/2)+1)*(-P47/($M$1*3/2)+1)*(-P47/($M$1*3/2)+1)-1*(-P47/($M$1*3/2)+1)*(-P47/($M$1*3/2)+1)+(-P47/($M$1*3/2)+1)+1)</f>
        <v>0.498311598660431</v>
      </c>
      <c r="R47" s="2" t="n">
        <f aca="false">+P47*P47*P47*0.613*Q47*$M$4</f>
        <v>161.206043273233</v>
      </c>
      <c r="S47" s="3" t="n">
        <f aca="false">+P47*P47*P47*0.613*Q47*$M$4*24</f>
        <v>3868.9450385576</v>
      </c>
      <c r="T47" s="3" t="n">
        <f aca="false">+P47*P47*P47*0.613*$M$2*$M$4*24</f>
        <v>4266.66666666667</v>
      </c>
      <c r="U47" s="3"/>
      <c r="V47" s="3"/>
      <c r="AA47" s="0"/>
      <c r="AB47" s="0"/>
      <c r="AC47" s="0"/>
      <c r="AD47" s="0"/>
      <c r="AE47" s="0"/>
      <c r="AF47" s="0"/>
      <c r="AG47" s="0"/>
      <c r="AH47" s="0"/>
      <c r="AL47" s="13"/>
      <c r="AM47" s="13"/>
      <c r="AN47" s="13"/>
      <c r="AO47" s="13"/>
    </row>
    <row r="48" customFormat="false" ht="12.8" hidden="false" customHeight="false" outlineLevel="0" collapsed="false">
      <c r="A48" s="1" t="n">
        <f aca="false">+A47+0.5</f>
        <v>3</v>
      </c>
      <c r="B48" s="4" t="n">
        <f aca="false">IF(A48&lt;$B$6+0.1,0,IF(A48&gt;$B$4,B47*(C48/C47),+0.613*C48*$B$2*A48*A48*A48))</f>
        <v>7.35921902632432</v>
      </c>
      <c r="C48" s="22" t="n">
        <f aca="false">+($B$5/0.593)*0.5*(-1*(-A48/($B$4*3/2)+1)*(-A48/($B$4*3/2)+1)*(-A48/($B$4*3/2)+1)-1*(-A48/($B$4*3/2)+1)*(-A48/($B$4*3/2)+1)+(-A48/($B$4*3/2)+1)+1)</f>
        <v>0.288989299229084</v>
      </c>
      <c r="D48" s="23" t="n">
        <f aca="false">+B48*24</f>
        <v>176.621256631784</v>
      </c>
      <c r="E48" s="3" t="n">
        <f aca="false">ROUND(D48*365/1000,0)</f>
        <v>64</v>
      </c>
      <c r="F48" s="23" t="n">
        <f aca="false">+K54</f>
        <v>132.284440959048</v>
      </c>
      <c r="G48" s="0"/>
      <c r="H48" s="1" t="n">
        <f aca="false">+H47+0.25</f>
        <v>1.5</v>
      </c>
      <c r="I48" s="3" t="n">
        <f aca="false">+0.613*0.593*$B$2*H48*H48*H48</f>
        <v>1.887620447475</v>
      </c>
      <c r="J48" s="3" t="n">
        <f aca="false">+I48*24</f>
        <v>45.3028907394</v>
      </c>
      <c r="K48" s="3" t="n">
        <f aca="false">+J48*365/1000</f>
        <v>16.535555119881</v>
      </c>
      <c r="N48" s="1" t="n">
        <v>20200216</v>
      </c>
      <c r="O48" s="1" t="n">
        <v>113</v>
      </c>
      <c r="P48" s="1" t="n">
        <f aca="false">+O48/10</f>
        <v>11.3</v>
      </c>
      <c r="Q48" s="2" t="n">
        <f aca="false">+($M$2/0.593)*0.5*(-1*(-P48/($M$1*3/2)+1)*(-P48/($M$1*3/2)+1)*(-P48/($M$1*3/2)+1)-1*(-P48/($M$1*3/2)+1)*(-P48/($M$1*3/2)+1)+(-P48/($M$1*3/2)+1)+1)</f>
        <v>0.546829542763526</v>
      </c>
      <c r="R48" s="2" t="n">
        <f aca="false">+P48*P48*P48*0.613*Q48*$M$4</f>
        <v>744.172303706021</v>
      </c>
      <c r="S48" s="3" t="n">
        <f aca="false">+P48*P48*P48*0.613*Q48*$M$4*24</f>
        <v>17860.1352889445</v>
      </c>
      <c r="T48" s="3" t="n">
        <f aca="false">+P48*P48*P48*0.613*$M$2*$M$4*24</f>
        <v>17948.5729834791</v>
      </c>
      <c r="U48" s="3"/>
      <c r="V48" s="3"/>
      <c r="AA48" s="0"/>
      <c r="AB48" s="0"/>
      <c r="AC48" s="0"/>
      <c r="AD48" s="0"/>
      <c r="AE48" s="0"/>
      <c r="AF48" s="0"/>
      <c r="AG48" s="0"/>
      <c r="AH48" s="0"/>
    </row>
    <row r="49" customFormat="false" ht="12.8" hidden="false" customHeight="false" outlineLevel="0" collapsed="false">
      <c r="A49" s="1" t="n">
        <f aca="false">+A48+0.5</f>
        <v>3.5</v>
      </c>
      <c r="B49" s="4" t="n">
        <f aca="false">IF(A49&lt;$B$6+0.1,0,IF(A49&gt;$B$4,B48*(C49/C48),+0.613*C49*$B$2*A49*A49*A49))</f>
        <v>13.1596770018966</v>
      </c>
      <c r="C49" s="22" t="n">
        <f aca="false">+($B$5/0.593)*0.5*(-1*(-A49/($B$4*3/2)+1)*(-A49/($B$4*3/2)+1)*(-A49/($B$4*3/2)+1)-1*(-A49/($B$4*3/2)+1)*(-A49/($B$4*3/2)+1)+(-A49/($B$4*3/2)+1)+1)</f>
        <v>0.325427982798649</v>
      </c>
      <c r="D49" s="23" t="n">
        <f aca="false">+B49*24</f>
        <v>315.832248045518</v>
      </c>
      <c r="E49" s="3" t="n">
        <f aca="false">ROUND(D49*365/1000,0)</f>
        <v>115</v>
      </c>
      <c r="F49" s="23" t="n">
        <f aca="false">+K56</f>
        <v>210.062792819229</v>
      </c>
      <c r="G49" s="0"/>
      <c r="H49" s="1" t="n">
        <f aca="false">+H48+0.25</f>
        <v>1.75</v>
      </c>
      <c r="I49" s="3" t="n">
        <f aca="false">+0.613*0.593*$B$2*H49*H49*H49</f>
        <v>2.99747135872188</v>
      </c>
      <c r="J49" s="3" t="n">
        <f aca="false">+I49*24</f>
        <v>71.939312609325</v>
      </c>
      <c r="K49" s="3" t="n">
        <f aca="false">+J49*365/1000</f>
        <v>26.2578491024036</v>
      </c>
      <c r="N49" s="1" t="n">
        <v>20200217</v>
      </c>
      <c r="O49" s="1" t="n">
        <v>78</v>
      </c>
      <c r="P49" s="1" t="n">
        <f aca="false">+O49/10</f>
        <v>7.8</v>
      </c>
      <c r="Q49" s="2" t="n">
        <f aca="false">+($M$2/0.593)*0.5*(-1*(-P49/($M$1*3/2)+1)*(-P49/($M$1*3/2)+1)*(-P49/($M$1*3/2)+1)-1*(-P49/($M$1*3/2)+1)*(-P49/($M$1*3/2)+1)+(-P49/($M$1*3/2)+1)+1)</f>
        <v>0.519591552672649</v>
      </c>
      <c r="R49" s="2" t="n">
        <f aca="false">+P49*P49*P49*0.613*Q49*$M$4</f>
        <v>232.558433050648</v>
      </c>
      <c r="S49" s="3" t="n">
        <f aca="false">+P49*P49*P49*0.613*Q49*$M$4*24</f>
        <v>5581.40239321554</v>
      </c>
      <c r="T49" s="3" t="n">
        <f aca="false">+P49*P49*P49*0.613*$M$2*$M$4*24</f>
        <v>5903.07638483965</v>
      </c>
      <c r="U49" s="3"/>
      <c r="V49" s="3"/>
      <c r="AA49" s="0"/>
      <c r="AB49" s="0"/>
      <c r="AC49" s="0"/>
      <c r="AD49" s="0"/>
      <c r="AE49" s="0"/>
      <c r="AF49" s="0"/>
      <c r="AG49" s="0"/>
      <c r="AH49" s="0"/>
    </row>
    <row r="50" customFormat="false" ht="12.8" hidden="false" customHeight="false" outlineLevel="0" collapsed="false">
      <c r="A50" s="1" t="n">
        <f aca="false">+A49+0.5</f>
        <v>4</v>
      </c>
      <c r="B50" s="4" t="n">
        <f aca="false">IF(A50&lt;$B$6+0.1,0,IF(A50&gt;$B$4,B49*(C50/C49),+0.613*C50*$B$2*A50*A50*A50))</f>
        <v>21.6552071634028</v>
      </c>
      <c r="C50" s="22" t="n">
        <f aca="false">+($B$5/0.593)*0.5*(-1*(-A50/($B$4*3/2)+1)*(-A50/($B$4*3/2)+1)*(-A50/($B$4*3/2)+1)-1*(-A50/($B$4*3/2)+1)*(-A50/($B$4*3/2)+1)+(-A50/($B$4*3/2)+1)+1)</f>
        <v>0.358753516022563</v>
      </c>
      <c r="D50" s="23" t="n">
        <f aca="false">+B50*24</f>
        <v>519.724971921668</v>
      </c>
      <c r="E50" s="3" t="n">
        <f aca="false">ROUND(D50*365/1000,0)</f>
        <v>190</v>
      </c>
      <c r="F50" s="23" t="n">
        <f aca="false">+K58</f>
        <v>313.563119310336</v>
      </c>
      <c r="G50" s="0"/>
      <c r="H50" s="1" t="n">
        <f aca="false">+H49+0.25</f>
        <v>2</v>
      </c>
      <c r="I50" s="3" t="n">
        <f aca="false">+0.613*0.593*$B$2*H50*H50*H50</f>
        <v>4.4743595792</v>
      </c>
      <c r="J50" s="3" t="n">
        <f aca="false">+I50*24</f>
        <v>107.3846299008</v>
      </c>
      <c r="K50" s="3" t="n">
        <f aca="false">+J50*365/1000</f>
        <v>39.195389913792</v>
      </c>
      <c r="N50" s="1" t="n">
        <v>20200218</v>
      </c>
      <c r="O50" s="1" t="n">
        <v>79</v>
      </c>
      <c r="P50" s="1" t="n">
        <f aca="false">+O50/10</f>
        <v>7.9</v>
      </c>
      <c r="Q50" s="2" t="n">
        <f aca="false">+($M$2/0.593)*0.5*(-1*(-P50/($M$1*3/2)+1)*(-P50/($M$1*3/2)+1)*(-P50/($M$1*3/2)+1)-1*(-P50/($M$1*3/2)+1)*(-P50/($M$1*3/2)+1)+(-P50/($M$1*3/2)+1)+1)</f>
        <v>0.52182139849356</v>
      </c>
      <c r="R50" s="2" t="n">
        <f aca="false">+P50*P50*P50*0.613*Q50*$M$4</f>
        <v>242.65506499285</v>
      </c>
      <c r="S50" s="3" t="n">
        <f aca="false">+P50*P50*P50*0.613*Q50*$M$4*24</f>
        <v>5823.72155982839</v>
      </c>
      <c r="T50" s="3" t="n">
        <f aca="false">+P50*P50*P50*0.613*$M$2*$M$4*24</f>
        <v>6133.04101068999</v>
      </c>
      <c r="U50" s="3"/>
      <c r="V50" s="3"/>
      <c r="AA50" s="0"/>
      <c r="AB50" s="0"/>
      <c r="AC50" s="0"/>
      <c r="AD50" s="0"/>
      <c r="AE50" s="0"/>
      <c r="AF50" s="0"/>
      <c r="AG50" s="0"/>
      <c r="AH50" s="0"/>
      <c r="AN50" s="24"/>
    </row>
    <row r="51" customFormat="false" ht="12.8" hidden="false" customHeight="false" outlineLevel="0" collapsed="false">
      <c r="A51" s="1" t="n">
        <f aca="false">+A50+0.5</f>
        <v>4.5</v>
      </c>
      <c r="B51" s="4" t="n">
        <f aca="false">IF(A51&lt;$B$6+0.1,0,IF(A51&gt;$B$4,B50*(C51/C50),+0.613*C51*$B$2*A51*A51*A51))</f>
        <v>33.4375595787492</v>
      </c>
      <c r="C51" s="22" t="n">
        <f aca="false">+($B$5/0.593)*0.5*(-1*(-A51/($B$4*3/2)+1)*(-A51/($B$4*3/2)+1)*(-A51/($B$4*3/2)+1)-1*(-A51/($B$4*3/2)+1)*(-A51/($B$4*3/2)+1)+(-A51/($B$4*3/2)+1)+1)</f>
        <v>0.389054846053559</v>
      </c>
      <c r="D51" s="23" t="n">
        <f aca="false">+B51*24</f>
        <v>802.501429889982</v>
      </c>
      <c r="E51" s="3" t="n">
        <f aca="false">ROUND(D51*365/1000,0)</f>
        <v>293</v>
      </c>
      <c r="F51" s="23" t="n">
        <f aca="false">+K60</f>
        <v>446.459988236787</v>
      </c>
      <c r="G51" s="0"/>
      <c r="H51" s="1" t="n">
        <f aca="false">+H50+0.25</f>
        <v>2.25</v>
      </c>
      <c r="I51" s="3" t="n">
        <f aca="false">+0.613*0.593*$B$2*H51*H51*H51</f>
        <v>6.37071901022813</v>
      </c>
      <c r="J51" s="3" t="n">
        <f aca="false">+I51*24</f>
        <v>152.897256245475</v>
      </c>
      <c r="K51" s="3" t="n">
        <f aca="false">+J51*365/1000</f>
        <v>55.8074985295984</v>
      </c>
      <c r="N51" s="1" t="n">
        <v>20200219</v>
      </c>
      <c r="O51" s="1" t="n">
        <v>56</v>
      </c>
      <c r="P51" s="1" t="n">
        <f aca="false">+O51/10</f>
        <v>5.6</v>
      </c>
      <c r="Q51" s="2" t="n">
        <f aca="false">+($M$2/0.593)*0.5*(-1*(-P51/($M$1*3/2)+1)*(-P51/($M$1*3/2)+1)*(-P51/($M$1*3/2)+1)-1*(-P51/($M$1*3/2)+1)*(-P51/($M$1*3/2)+1)+(-P51/($M$1*3/2)+1)+1)</f>
        <v>0.44551090845135</v>
      </c>
      <c r="R51" s="2" t="n">
        <f aca="false">+P51*P51*P51*0.613*Q51*$M$4</f>
        <v>73.7918886526829</v>
      </c>
      <c r="S51" s="3" t="n">
        <f aca="false">+P51*P51*P51*0.613*Q51*$M$4*24</f>
        <v>1771.00532766439</v>
      </c>
      <c r="T51" s="3" t="n">
        <f aca="false">+P51*P51*P51*0.613*$M$2*$M$4*24</f>
        <v>2184.53333333333</v>
      </c>
      <c r="U51" s="3"/>
      <c r="V51" s="3"/>
      <c r="AA51" s="0"/>
      <c r="AB51" s="0"/>
      <c r="AC51" s="0"/>
      <c r="AD51" s="0"/>
      <c r="AE51" s="0"/>
      <c r="AF51" s="0"/>
      <c r="AG51" s="0"/>
      <c r="AH51" s="0"/>
    </row>
    <row r="52" customFormat="false" ht="12.8" hidden="false" customHeight="false" outlineLevel="0" collapsed="false">
      <c r="A52" s="1" t="n">
        <f aca="false">+A51+0.5</f>
        <v>5</v>
      </c>
      <c r="B52" s="4" t="n">
        <f aca="false">IF(A52&lt;$B$6+0.1,0,IF(A52&gt;$B$4,B51*(C52/C51),+0.613*C52*$B$2*A52*A52*A52))</f>
        <v>49.0940380633382</v>
      </c>
      <c r="C52" s="22" t="n">
        <f aca="false">+($B$5/0.593)*0.5*(-1*(-A52/($B$4*3/2)+1)*(-A52/($B$4*3/2)+1)*(-A52/($B$4*3/2)+1)-1*(-A52/($B$4*3/2)+1)*(-A52/($B$4*3/2)+1)+(-A52/($B$4*3/2)+1)+1)</f>
        <v>0.416420920044371</v>
      </c>
      <c r="D52" s="23" t="n">
        <f aca="false">+B52*24</f>
        <v>1178.25691352012</v>
      </c>
      <c r="E52" s="3" t="n">
        <f aca="false">ROUND(D52*365/1000,0)</f>
        <v>430</v>
      </c>
      <c r="F52" s="23" t="n">
        <f aca="false">+K62</f>
        <v>612.427967403</v>
      </c>
      <c r="G52" s="0"/>
      <c r="H52" s="1" t="n">
        <f aca="false">+H51+0.25</f>
        <v>2.5</v>
      </c>
      <c r="I52" s="3" t="n">
        <f aca="false">+0.613*0.593*$B$2*H52*H52*H52</f>
        <v>8.738983553125</v>
      </c>
      <c r="J52" s="3" t="n">
        <f aca="false">+I52*24</f>
        <v>209.735605275</v>
      </c>
      <c r="K52" s="3" t="n">
        <f aca="false">+J52*365/1000</f>
        <v>76.553495925375</v>
      </c>
      <c r="N52" s="1" t="n">
        <v>20200220</v>
      </c>
      <c r="O52" s="1" t="n">
        <v>70</v>
      </c>
      <c r="P52" s="1" t="n">
        <f aca="false">+O52/10</f>
        <v>7</v>
      </c>
      <c r="Q52" s="2" t="n">
        <f aca="false">+($M$2/0.593)*0.5*(-1*(-P52/($M$1*3/2)+1)*(-P52/($M$1*3/2)+1)*(-P52/($M$1*3/2)+1)-1*(-P52/($M$1*3/2)+1)*(-P52/($M$1*3/2)+1)+(-P52/($M$1*3/2)+1)+1)</f>
        <v>0.498311598660431</v>
      </c>
      <c r="R52" s="2" t="n">
        <f aca="false">+P52*P52*P52*0.613*Q52*$M$4</f>
        <v>161.206043273233</v>
      </c>
      <c r="S52" s="3" t="n">
        <f aca="false">+P52*P52*P52*0.613*Q52*$M$4*24</f>
        <v>3868.9450385576</v>
      </c>
      <c r="T52" s="3" t="n">
        <f aca="false">+P52*P52*P52*0.613*$M$2*$M$4*24</f>
        <v>4266.66666666667</v>
      </c>
      <c r="U52" s="3"/>
      <c r="V52" s="3"/>
      <c r="AA52" s="0"/>
      <c r="AB52" s="0"/>
      <c r="AC52" s="0"/>
      <c r="AD52" s="0"/>
      <c r="AE52" s="0"/>
      <c r="AF52" s="0"/>
      <c r="AG52" s="0"/>
      <c r="AH52" s="0"/>
      <c r="AN52" s="24"/>
    </row>
    <row r="53" customFormat="false" ht="12.8" hidden="false" customHeight="false" outlineLevel="0" collapsed="false">
      <c r="A53" s="1" t="n">
        <f aca="false">+A52+0.5</f>
        <v>5.5</v>
      </c>
      <c r="B53" s="4" t="n">
        <f aca="false">IF(A53&lt;$B$6+0.1,0,IF(A53&gt;$B$4,B52*(C53/C52),+0.613*C53*$B$2*A53*A53*A53))</f>
        <v>69.1917705131913</v>
      </c>
      <c r="C53" s="22" t="n">
        <f aca="false">+($B$5/0.593)*0.5*(-1*(-A53/($B$4*3/2)+1)*(-A53/($B$4*3/2)+1)*(-A53/($B$4*3/2)+1)-1*(-A53/($B$4*3/2)+1)*(-A53/($B$4*3/2)+1)+(-A53/($B$4*3/2)+1)+1)</f>
        <v>0.440940685147732</v>
      </c>
      <c r="D53" s="23" t="n">
        <f aca="false">+B53*24</f>
        <v>1660.60249231659</v>
      </c>
      <c r="E53" s="3" t="n">
        <f aca="false">ROUND(D53*365/1000,0)</f>
        <v>606</v>
      </c>
      <c r="F53" s="23" t="n">
        <f aca="false">+K64</f>
        <v>815.141624613393</v>
      </c>
      <c r="G53" s="0"/>
      <c r="H53" s="1" t="n">
        <f aca="false">+H52+0.25</f>
        <v>2.75</v>
      </c>
      <c r="I53" s="3" t="n">
        <f aca="false">+0.613*0.593*$B$2*H53*H53*H53</f>
        <v>11.6315871092094</v>
      </c>
      <c r="J53" s="3" t="n">
        <f aca="false">+I53*24</f>
        <v>279.158090621025</v>
      </c>
      <c r="K53" s="3" t="n">
        <f aca="false">+J53*365/1000</f>
        <v>101.892703076674</v>
      </c>
      <c r="N53" s="1" t="n">
        <v>20200221</v>
      </c>
      <c r="O53" s="1" t="n">
        <v>72</v>
      </c>
      <c r="P53" s="1" t="n">
        <f aca="false">+O53/10</f>
        <v>7.2</v>
      </c>
      <c r="Q53" s="2" t="n">
        <f aca="false">+($M$2/0.593)*0.5*(-1*(-P53/($M$1*3/2)+1)*(-P53/($M$1*3/2)+1)*(-P53/($M$1*3/2)+1)-1*(-P53/($M$1*3/2)+1)*(-P53/($M$1*3/2)+1)+(-P53/($M$1*3/2)+1)+1)</f>
        <v>0.504215080485413</v>
      </c>
      <c r="R53" s="2" t="n">
        <f aca="false">+P53*P53*P53*0.613*Q53*$M$4</f>
        <v>177.500476268786</v>
      </c>
      <c r="S53" s="3" t="n">
        <f aca="false">+P53*P53*P53*0.613*Q53*$M$4*24</f>
        <v>4260.01143045086</v>
      </c>
      <c r="T53" s="3" t="n">
        <f aca="false">+P53*P53*P53*0.613*$M$2*$M$4*24</f>
        <v>4642.92944606414</v>
      </c>
      <c r="U53" s="3"/>
      <c r="V53" s="3"/>
      <c r="AA53" s="0"/>
      <c r="AB53" s="0"/>
      <c r="AC53" s="0"/>
      <c r="AD53" s="0"/>
      <c r="AE53" s="0"/>
      <c r="AF53" s="0"/>
      <c r="AG53" s="0"/>
      <c r="AH53" s="0"/>
      <c r="AN53" s="24"/>
    </row>
    <row r="54" customFormat="false" ht="12.8" hidden="false" customHeight="false" outlineLevel="0" collapsed="false">
      <c r="A54" s="1" t="n">
        <f aca="false">+A53+0.5</f>
        <v>6</v>
      </c>
      <c r="B54" s="4" t="n">
        <f aca="false">IF(A54&lt;$B$6+0.1,0,IF(A54&gt;$B$4,B53*(C54/C53),+0.613*C54*$B$2*A54*A54*A54))</f>
        <v>94.263237611423</v>
      </c>
      <c r="C54" s="22" t="n">
        <f aca="false">+($B$5/0.593)*0.5*(-1*(-A54/($B$4*3/2)+1)*(-A54/($B$4*3/2)+1)*(-A54/($B$4*3/2)+1)-1*(-A54/($B$4*3/2)+1)*(-A54/($B$4*3/2)+1)+(-A54/($B$4*3/2)+1)+1)</f>
        <v>0.462703088516373</v>
      </c>
      <c r="D54" s="23" t="n">
        <f aca="false">+B54*24</f>
        <v>2262.31770267415</v>
      </c>
      <c r="E54" s="3" t="n">
        <f aca="false">ROUND(D54*365/1000,0)</f>
        <v>826</v>
      </c>
      <c r="F54" s="23" t="n">
        <f aca="false">+K66</f>
        <v>1058.27552767238</v>
      </c>
      <c r="G54" s="0"/>
      <c r="H54" s="1" t="n">
        <f aca="false">+H53+0.25</f>
        <v>3</v>
      </c>
      <c r="I54" s="3" t="n">
        <f aca="false">+0.613*0.593*$B$2*H54*H54*H54</f>
        <v>15.1009635798</v>
      </c>
      <c r="J54" s="3" t="n">
        <f aca="false">+I54*24</f>
        <v>362.4231259152</v>
      </c>
      <c r="K54" s="3" t="n">
        <f aca="false">+J54*365/1000</f>
        <v>132.284440959048</v>
      </c>
      <c r="N54" s="1" t="n">
        <v>20200222</v>
      </c>
      <c r="O54" s="1" t="n">
        <v>94</v>
      </c>
      <c r="P54" s="1" t="n">
        <f aca="false">+O54/10</f>
        <v>9.4</v>
      </c>
      <c r="Q54" s="2" t="n">
        <f aca="false">+($M$2/0.593)*0.5*(-1*(-P54/($M$1*3/2)+1)*(-P54/($M$1*3/2)+1)*(-P54/($M$1*3/2)+1)-1*(-P54/($M$1*3/2)+1)*(-P54/($M$1*3/2)+1)+(-P54/($M$1*3/2)+1)+1)</f>
        <v>0.544481575123785</v>
      </c>
      <c r="R54" s="2" t="n">
        <f aca="false">+P54*P54*P54*0.613*Q54*$M$4</f>
        <v>426.533308628202</v>
      </c>
      <c r="S54" s="3" t="n">
        <f aca="false">+P54*P54*P54*0.613*Q54*$M$4*24</f>
        <v>10236.7994070769</v>
      </c>
      <c r="T54" s="3" t="n">
        <f aca="false">+P54*P54*P54*0.613*$M$2*$M$4*24</f>
        <v>10331.8515063168</v>
      </c>
      <c r="U54" s="3"/>
      <c r="V54" s="3"/>
      <c r="AA54" s="0"/>
      <c r="AB54" s="0"/>
      <c r="AC54" s="0"/>
      <c r="AD54" s="0"/>
      <c r="AE54" s="0"/>
      <c r="AF54" s="0"/>
      <c r="AG54" s="0"/>
      <c r="AH54" s="0"/>
    </row>
    <row r="55" customFormat="false" ht="12.8" hidden="false" customHeight="false" outlineLevel="0" collapsed="false">
      <c r="A55" s="1" t="n">
        <f aca="false">+A54+0.5</f>
        <v>6.5</v>
      </c>
      <c r="B55" s="4" t="n">
        <f aca="false">IF(A55&lt;$B$6+0.1,0,IF(A55&gt;$B$4,B54*(C55/C54),+0.613*C55*$B$2*A55*A55*A55))</f>
        <v>124.793059908064</v>
      </c>
      <c r="C55" s="22" t="n">
        <f aca="false">+($B$5/0.593)*0.5*(-1*(-A55/($B$4*3/2)+1)*(-A55/($B$4*3/2)+1)*(-A55/($B$4*3/2)+1)-1*(-A55/($B$4*3/2)+1)*(-A55/($B$4*3/2)+1)+(-A55/($B$4*3/2)+1)+1)</f>
        <v>0.481797077303028</v>
      </c>
      <c r="D55" s="23" t="n">
        <f aca="false">+B55*24</f>
        <v>2995.03343779352</v>
      </c>
      <c r="E55" s="3" t="n">
        <f aca="false">ROUND(D55*365/1000,0)</f>
        <v>1093</v>
      </c>
      <c r="F55" s="23" t="n">
        <f aca="false">+K68</f>
        <v>1345.50424438439</v>
      </c>
      <c r="G55" s="0"/>
      <c r="H55" s="1" t="n">
        <f aca="false">+H54+0.25</f>
        <v>3.25</v>
      </c>
      <c r="I55" s="3" t="n">
        <f aca="false">+0.613*0.593*$B$2*H55*H55*H55</f>
        <v>19.1995468662156</v>
      </c>
      <c r="J55" s="3" t="n">
        <f aca="false">+I55*24</f>
        <v>460.789124789175</v>
      </c>
      <c r="K55" s="3" t="n">
        <f aca="false">+J55*365/1000</f>
        <v>168.188030548049</v>
      </c>
      <c r="N55" s="1" t="n">
        <v>20200223</v>
      </c>
      <c r="O55" s="1" t="n">
        <v>78</v>
      </c>
      <c r="P55" s="1" t="n">
        <f aca="false">+O55/10</f>
        <v>7.8</v>
      </c>
      <c r="Q55" s="2" t="n">
        <f aca="false">+($M$2/0.593)*0.5*(-1*(-P55/($M$1*3/2)+1)*(-P55/($M$1*3/2)+1)*(-P55/($M$1*3/2)+1)-1*(-P55/($M$1*3/2)+1)*(-P55/($M$1*3/2)+1)+(-P55/($M$1*3/2)+1)+1)</f>
        <v>0.519591552672649</v>
      </c>
      <c r="R55" s="2" t="n">
        <f aca="false">+P55*P55*P55*0.613*Q55*$M$4</f>
        <v>232.558433050648</v>
      </c>
      <c r="S55" s="3" t="n">
        <f aca="false">+P55*P55*P55*0.613*Q55*$M$4*24</f>
        <v>5581.40239321554</v>
      </c>
      <c r="T55" s="3" t="n">
        <f aca="false">+P55*P55*P55*0.613*$M$2*$M$4*24</f>
        <v>5903.07638483965</v>
      </c>
      <c r="U55" s="3"/>
      <c r="V55" s="3"/>
      <c r="AA55" s="0"/>
      <c r="AB55" s="0"/>
      <c r="AC55" s="0"/>
      <c r="AD55" s="0"/>
      <c r="AE55" s="0"/>
      <c r="AF55" s="0"/>
      <c r="AG55" s="0"/>
      <c r="AH55" s="0"/>
      <c r="AM55" s="3"/>
      <c r="AN55" s="3"/>
      <c r="AO55" s="3"/>
    </row>
    <row r="56" customFormat="false" ht="12.8" hidden="false" customHeight="false" outlineLevel="0" collapsed="false">
      <c r="A56" s="1" t="n">
        <f aca="false">+A55+0.5</f>
        <v>7</v>
      </c>
      <c r="B56" s="4" t="n">
        <f aca="false">IF(A56&lt;$B$6+0.1,0,IF(A56&gt;$B$4,B55*(C56/C55),+0.613*C56*$B$2*A56*A56*A56))</f>
        <v>161.206043273233</v>
      </c>
      <c r="C56" s="22" t="n">
        <f aca="false">+($B$5/0.593)*0.5*(-1*(-A56/($B$4*3/2)+1)*(-A56/($B$4*3/2)+1)*(-A56/($B$4*3/2)+1)-1*(-A56/($B$4*3/2)+1)*(-A56/($B$4*3/2)+1)+(-A56/($B$4*3/2)+1)+1)</f>
        <v>0.498311598660431</v>
      </c>
      <c r="D56" s="23" t="n">
        <f aca="false">+B56*24</f>
        <v>3868.9450385576</v>
      </c>
      <c r="E56" s="3" t="n">
        <f aca="false">ROUND(D56*365/1000,0)</f>
        <v>1412</v>
      </c>
      <c r="F56" s="23" t="n">
        <f aca="false">+K70</f>
        <v>1680.50234255383</v>
      </c>
      <c r="G56" s="0"/>
      <c r="H56" s="1" t="n">
        <f aca="false">+H55+0.25</f>
        <v>3.5</v>
      </c>
      <c r="I56" s="3" t="n">
        <f aca="false">+0.613*0.593*$B$2*H56*H56*H56</f>
        <v>23.979770869775</v>
      </c>
      <c r="J56" s="3" t="n">
        <f aca="false">+I56*24</f>
        <v>575.5145008746</v>
      </c>
      <c r="K56" s="3" t="n">
        <f aca="false">+J56*365/1000</f>
        <v>210.062792819229</v>
      </c>
      <c r="N56" s="1" t="n">
        <v>20200224</v>
      </c>
      <c r="O56" s="1" t="n">
        <v>64</v>
      </c>
      <c r="P56" s="1" t="n">
        <f aca="false">+O56/10</f>
        <v>6.4</v>
      </c>
      <c r="Q56" s="2" t="n">
        <f aca="false">+($M$2/0.593)*0.5*(-1*(-P56/($M$1*3/2)+1)*(-P56/($M$1*3/2)+1)*(-P56/($M$1*3/2)+1)-1*(-P56/($M$1*3/2)+1)*(-P56/($M$1*3/2)+1)+(-P56/($M$1*3/2)+1)+1)</f>
        <v>0.478187483248925</v>
      </c>
      <c r="R56" s="2" t="n">
        <f aca="false">+P56*P56*P56*0.613*Q56*$M$4</f>
        <v>118.229085045005</v>
      </c>
      <c r="S56" s="3" t="n">
        <f aca="false">+P56*P56*P56*0.613*Q56*$M$4*24</f>
        <v>2837.49804108012</v>
      </c>
      <c r="T56" s="3" t="n">
        <f aca="false">+P56*P56*P56*0.613*$M$2*$M$4*24</f>
        <v>3260.87774538387</v>
      </c>
      <c r="U56" s="3"/>
      <c r="V56" s="3"/>
      <c r="AA56" s="0"/>
      <c r="AB56" s="0"/>
      <c r="AC56" s="0"/>
      <c r="AD56" s="0"/>
      <c r="AE56" s="0"/>
      <c r="AF56" s="0"/>
      <c r="AG56" s="0"/>
    </row>
    <row r="57" customFormat="false" ht="12.8" hidden="false" customHeight="false" outlineLevel="0" collapsed="false">
      <c r="A57" s="1" t="n">
        <f aca="false">+A56+0.5</f>
        <v>7.5</v>
      </c>
      <c r="B57" s="4" t="n">
        <f aca="false">IF(A57&lt;$B$6+0.1,0,IF(A57&gt;$B$4,B56*(C57/C56),+0.613*C57*$B$2*A57*A57*A57))</f>
        <v>203.856482723666</v>
      </c>
      <c r="C57" s="22" t="n">
        <f aca="false">+($B$5/0.593)*0.5*(-1*(-A57/($B$4*3/2)+1)*(-A57/($B$4*3/2)+1)*(-A57/($B$4*3/2)+1)-1*(-A57/($B$4*3/2)+1)*(-A57/($B$4*3/2)+1)+(-A57/($B$4*3/2)+1)+1)</f>
        <v>0.512335599741313</v>
      </c>
      <c r="D57" s="23" t="n">
        <f aca="false">+B57*24</f>
        <v>4892.55558536797</v>
      </c>
      <c r="E57" s="3" t="n">
        <f aca="false">ROUND(D57*365/1000,0)</f>
        <v>1786</v>
      </c>
      <c r="F57" s="23" t="n">
        <f aca="false">+K72</f>
        <v>2066.94438998513</v>
      </c>
      <c r="G57" s="0"/>
      <c r="H57" s="1" t="n">
        <f aca="false">+H56+0.25</f>
        <v>3.75</v>
      </c>
      <c r="I57" s="3" t="n">
        <f aca="false">+0.613*0.593*$B$2*H57*H57*H57</f>
        <v>29.4940694917969</v>
      </c>
      <c r="J57" s="3" t="n">
        <f aca="false">+I57*24</f>
        <v>707.857667803125</v>
      </c>
      <c r="K57" s="3" t="n">
        <f aca="false">+J57*365/1000</f>
        <v>258.368048748141</v>
      </c>
      <c r="N57" s="1" t="n">
        <v>20200225</v>
      </c>
      <c r="O57" s="1" t="n">
        <v>62</v>
      </c>
      <c r="P57" s="1" t="n">
        <f aca="false">+O57/10</f>
        <v>6.2</v>
      </c>
      <c r="Q57" s="2" t="n">
        <f aca="false">+($M$2/0.593)*0.5*(-1*(-P57/($M$1*3/2)+1)*(-P57/($M$1*3/2)+1)*(-P57/($M$1*3/2)+1)-1*(-P57/($M$1*3/2)+1)*(-P57/($M$1*3/2)+1)+(-P57/($M$1*3/2)+1)+1)</f>
        <v>0.47065591274032</v>
      </c>
      <c r="R57" s="2" t="n">
        <f aca="false">+P57*P57*P57*0.613*Q57*$M$4</f>
        <v>105.794914060443</v>
      </c>
      <c r="S57" s="3" t="n">
        <f aca="false">+P57*P57*P57*0.613*Q57*$M$4*24</f>
        <v>2539.07793745063</v>
      </c>
      <c r="T57" s="3" t="n">
        <f aca="false">+P57*P57*P57*0.613*$M$2*$M$4*24</f>
        <v>2964.62429543246</v>
      </c>
      <c r="U57" s="3"/>
      <c r="V57" s="3"/>
      <c r="AA57" s="0"/>
      <c r="AB57" s="0"/>
      <c r="AC57" s="0"/>
      <c r="AD57" s="0"/>
      <c r="AE57" s="0"/>
      <c r="AF57" s="0"/>
      <c r="AG57" s="0"/>
    </row>
    <row r="58" customFormat="false" ht="12.8" hidden="false" customHeight="false" outlineLevel="0" collapsed="false">
      <c r="A58" s="1" t="n">
        <f aca="false">+A57+0.5</f>
        <v>8</v>
      </c>
      <c r="B58" s="4" t="n">
        <f aca="false">IF(A58&lt;$B$6+0.1,0,IF(A58&gt;$B$4,B57*(C58/C57),+0.613*C58*$B$2*A58*A58*A58))</f>
        <v>253.018724622582</v>
      </c>
      <c r="C58" s="22" t="n">
        <f aca="false">+($B$5/0.593)*0.5*(-1*(-A58/($B$4*3/2)+1)*(-A58/($B$4*3/2)+1)*(-A58/($B$4*3/2)+1)-1*(-A58/($B$4*3/2)+1)*(-A58/($B$4*3/2)+1)+(-A58/($B$4*3/2)+1)+1)</f>
        <v>0.523958027698407</v>
      </c>
      <c r="D58" s="23" t="n">
        <f aca="false">+B58*24</f>
        <v>6072.44939094196</v>
      </c>
      <c r="E58" s="3" t="n">
        <f aca="false">ROUND(D58*365/1000,0)</f>
        <v>2216</v>
      </c>
      <c r="F58" s="23" t="n">
        <f aca="false">+K74</f>
        <v>2508.50495448269</v>
      </c>
      <c r="G58" s="0"/>
      <c r="H58" s="1" t="n">
        <f aca="false">+H57+0.25</f>
        <v>4</v>
      </c>
      <c r="I58" s="3" t="n">
        <f aca="false">+0.613*0.593*$B$2*H58*H58*H58</f>
        <v>35.7948766336</v>
      </c>
      <c r="J58" s="3" t="n">
        <f aca="false">+I58*24</f>
        <v>859.0770392064</v>
      </c>
      <c r="K58" s="3" t="n">
        <f aca="false">+J58*365/1000</f>
        <v>313.563119310336</v>
      </c>
      <c r="N58" s="1" t="n">
        <v>20200226</v>
      </c>
      <c r="O58" s="1" t="n">
        <v>43</v>
      </c>
      <c r="P58" s="1" t="n">
        <f aca="false">+O58/10</f>
        <v>4.3</v>
      </c>
      <c r="Q58" s="2" t="n">
        <f aca="false">+($M$2/0.593)*0.5*(-1*(-P58/($M$1*3/2)+1)*(-P58/($M$1*3/2)+1)*(-P58/($M$1*3/2)+1)-1*(-P58/($M$1*3/2)+1)*(-P58/($M$1*3/2)+1)+(-P58/($M$1*3/2)+1)+1)</f>
        <v>0.377291525806536</v>
      </c>
      <c r="R58" s="2" t="n">
        <f aca="false">+P58*P58*P58*0.613*Q58*$M$4</f>
        <v>28.2923238197351</v>
      </c>
      <c r="S58" s="3" t="n">
        <f aca="false">+P58*P58*P58*0.613*Q58*$M$4*24</f>
        <v>679.015771673643</v>
      </c>
      <c r="T58" s="3" t="n">
        <f aca="false">+P58*P58*P58*0.613*$M$2*$M$4*24</f>
        <v>989.008357628766</v>
      </c>
      <c r="U58" s="3"/>
      <c r="V58" s="3"/>
      <c r="AA58" s="0"/>
      <c r="AB58" s="0"/>
      <c r="AC58" s="0"/>
      <c r="AD58" s="0"/>
      <c r="AE58" s="0"/>
      <c r="AF58" s="0"/>
      <c r="AG58" s="0"/>
    </row>
    <row r="59" customFormat="false" ht="12.8" hidden="false" customHeight="false" outlineLevel="0" collapsed="false">
      <c r="A59" s="1" t="n">
        <f aca="false">+A58+0.5</f>
        <v>8.5</v>
      </c>
      <c r="B59" s="4" t="n">
        <f aca="false">IF(A59&lt;$B$6+0.1,0,IF(A59&gt;$B$4,B58*(C59/C58),+0.613*C59*$B$2*A59*A59*A59))</f>
        <v>308.878987252914</v>
      </c>
      <c r="C59" s="22" t="n">
        <f aca="false">+($B$5/0.593)*0.5*(-1*(-A59/($B$4*3/2)+1)*(-A59/($B$4*3/2)+1)*(-A59/($B$4*3/2)+1)-1*(-A59/($B$4*3/2)+1)*(-A59/($B$4*3/2)+1)+(-A59/($B$4*3/2)+1)+1)</f>
        <v>0.533267829684447</v>
      </c>
      <c r="D59" s="23" t="n">
        <f aca="false">+B59*24</f>
        <v>7413.09569406993</v>
      </c>
      <c r="E59" s="3" t="n">
        <f aca="false">ROUND(D59*365/1000,0)</f>
        <v>2706</v>
      </c>
      <c r="F59" s="23" t="n">
        <f aca="false">+K76</f>
        <v>3008.85860385094</v>
      </c>
      <c r="G59" s="0"/>
      <c r="H59" s="1" t="n">
        <f aca="false">+H58+0.25</f>
        <v>4.25</v>
      </c>
      <c r="I59" s="3" t="n">
        <f aca="false">+0.613*0.593*$B$2*H59*H59*H59</f>
        <v>42.9346261965031</v>
      </c>
      <c r="J59" s="3" t="n">
        <f aca="false">+I59*24</f>
        <v>1030.43102871608</v>
      </c>
      <c r="K59" s="3" t="n">
        <f aca="false">+J59*365/1000</f>
        <v>376.107325481367</v>
      </c>
      <c r="N59" s="1" t="n">
        <v>20200227</v>
      </c>
      <c r="O59" s="1" t="n">
        <v>38</v>
      </c>
      <c r="P59" s="1" t="n">
        <f aca="false">+O59/10</f>
        <v>3.8</v>
      </c>
      <c r="Q59" s="2" t="n">
        <f aca="false">+($M$2/0.593)*0.5*(-1*(-P59/($M$1*3/2)+1)*(-P59/($M$1*3/2)+1)*(-P59/($M$1*3/2)+1)-1*(-P59/($M$1*3/2)+1)*(-P59/($M$1*3/2)+1)+(-P59/($M$1*3/2)+1)+1)</f>
        <v>0.3457911881567</v>
      </c>
      <c r="R59" s="2" t="n">
        <f aca="false">+P59*P59*P59*0.613*Q59*$M$4</f>
        <v>17.8957916284816</v>
      </c>
      <c r="S59" s="3" t="n">
        <f aca="false">+P59*P59*P59*0.613*Q59*$M$4*24</f>
        <v>429.498999083558</v>
      </c>
      <c r="T59" s="3" t="n">
        <f aca="false">+P59*P59*P59*0.613*$M$2*$M$4*24</f>
        <v>682.567152575316</v>
      </c>
      <c r="U59" s="3"/>
      <c r="V59" s="3"/>
      <c r="AA59" s="0"/>
      <c r="AB59" s="0"/>
      <c r="AC59" s="0"/>
      <c r="AD59" s="0"/>
      <c r="AE59" s="0"/>
      <c r="AF59" s="0"/>
      <c r="AG59" s="0"/>
    </row>
    <row r="60" customFormat="false" ht="12.8" hidden="false" customHeight="false" outlineLevel="0" collapsed="false">
      <c r="A60" s="1" t="n">
        <f aca="false">+A59+0.5</f>
        <v>9</v>
      </c>
      <c r="B60" s="4" t="n">
        <f aca="false">IF(A60&lt;$B$6+0.1,0,IF(A60&gt;$B$4,B59*(C60/C59),+0.613*C60*$B$2*A60*A60*A60))</f>
        <v>371.52843976388</v>
      </c>
      <c r="C60" s="22" t="n">
        <f aca="false">+($B$5/0.593)*0.5*(-1*(-A60/($B$4*3/2)+1)*(-A60/($B$4*3/2)+1)*(-A60/($B$4*3/2)+1)-1*(-A60/($B$4*3/2)+1)*(-A60/($B$4*3/2)+1)+(-A60/($B$4*3/2)+1)+1)</f>
        <v>0.540353952852166</v>
      </c>
      <c r="D60" s="23" t="n">
        <f aca="false">+B60*24</f>
        <v>8916.68255433313</v>
      </c>
      <c r="E60" s="3" t="n">
        <f aca="false">ROUND(D60*365/1000,0)</f>
        <v>3255</v>
      </c>
      <c r="F60" s="23" t="n">
        <f aca="false">+K78</f>
        <v>3571.6799058943</v>
      </c>
      <c r="G60" s="0"/>
      <c r="H60" s="1" t="n">
        <f aca="false">+H59+0.25</f>
        <v>4.5</v>
      </c>
      <c r="I60" s="3" t="n">
        <f aca="false">+0.613*0.593*$B$2*H60*H60*H60</f>
        <v>50.965752081825</v>
      </c>
      <c r="J60" s="3" t="n">
        <f aca="false">+I60*24</f>
        <v>1223.1780499638</v>
      </c>
      <c r="K60" s="3" t="n">
        <f aca="false">+J60*365/1000</f>
        <v>446.459988236787</v>
      </c>
      <c r="N60" s="1" t="n">
        <v>20200228</v>
      </c>
      <c r="O60" s="1" t="n">
        <v>55</v>
      </c>
      <c r="P60" s="1" t="n">
        <f aca="false">+O60/10</f>
        <v>5.5</v>
      </c>
      <c r="Q60" s="2" t="n">
        <f aca="false">+($M$2/0.593)*0.5*(-1*(-P60/($M$1*3/2)+1)*(-P60/($M$1*3/2)+1)*(-P60/($M$1*3/2)+1)-1*(-P60/($M$1*3/2)+1)*(-P60/($M$1*3/2)+1)+(-P60/($M$1*3/2)+1)+1)</f>
        <v>0.440940685147732</v>
      </c>
      <c r="R60" s="2" t="n">
        <f aca="false">+P60*P60*P60*0.613*Q60*$M$4</f>
        <v>69.1917705131913</v>
      </c>
      <c r="S60" s="3" t="n">
        <f aca="false">+P60*P60*P60*0.613*Q60*$M$4*24</f>
        <v>1660.60249231659</v>
      </c>
      <c r="T60" s="3" t="n">
        <f aca="false">+P60*P60*P60*0.613*$M$2*$M$4*24</f>
        <v>2069.58211856171</v>
      </c>
      <c r="U60" s="3"/>
      <c r="V60" s="3"/>
      <c r="AA60" s="0"/>
      <c r="AB60" s="0"/>
      <c r="AC60" s="0"/>
      <c r="AD60" s="0"/>
      <c r="AE60" s="0"/>
      <c r="AF60" s="0"/>
      <c r="AG60" s="0"/>
    </row>
    <row r="61" customFormat="false" ht="12.8" hidden="false" customHeight="false" outlineLevel="0" collapsed="false">
      <c r="A61" s="1" t="n">
        <f aca="false">+A60+0.5</f>
        <v>9.5</v>
      </c>
      <c r="B61" s="4" t="n">
        <f aca="false">IF(A61&lt;$B$6+0.1,0,IF(A61&gt;$B$4,B60*(C61/C60),+0.613*C61*$B$2*A61*A61*A61))</f>
        <v>440.957539490909</v>
      </c>
      <c r="C61" s="22" t="n">
        <f aca="false">+($B$5/0.593)*0.5*(-1*(-A61/($B$4*3/2)+1)*(-A61/($B$4*3/2)+1)*(-A61/($B$4*3/2)+1)-1*(-A61/($B$4*3/2)+1)*(-A61/($B$4*3/2)+1)+(-A61/($B$4*3/2)+1)+1)</f>
        <v>0.545305344354295</v>
      </c>
      <c r="D61" s="23" t="n">
        <f aca="false">+B61*24</f>
        <v>10582.9809477818</v>
      </c>
      <c r="E61" s="3" t="n">
        <f aca="false">ROUND(D61*365/1000,0)</f>
        <v>3863</v>
      </c>
      <c r="F61" s="23" t="n">
        <f aca="false">+K80</f>
        <v>4200.64342841718</v>
      </c>
      <c r="G61" s="0"/>
      <c r="H61" s="1" t="n">
        <f aca="false">+H60+0.25</f>
        <v>4.75</v>
      </c>
      <c r="I61" s="3" t="n">
        <f aca="false">+0.613*0.593*$B$2*H61*H61*H61</f>
        <v>59.9406881908844</v>
      </c>
      <c r="J61" s="3" t="n">
        <f aca="false">+I61*24</f>
        <v>1438.57651658123</v>
      </c>
      <c r="K61" s="3" t="n">
        <f aca="false">+J61*365/1000</f>
        <v>525.080428552147</v>
      </c>
      <c r="N61" s="1" t="n">
        <v>20200229</v>
      </c>
      <c r="O61" s="1" t="n">
        <v>76</v>
      </c>
      <c r="P61" s="1" t="n">
        <f aca="false">+O61/10</f>
        <v>7.6</v>
      </c>
      <c r="Q61" s="2" t="n">
        <f aca="false">+($M$2/0.593)*0.5*(-1*(-P61/($M$1*3/2)+1)*(-P61/($M$1*3/2)+1)*(-P61/($M$1*3/2)+1)-1*(-P61/($M$1*3/2)+1)*(-P61/($M$1*3/2)+1)+(-P61/($M$1*3/2)+1)+1)</f>
        <v>0.514849364873747</v>
      </c>
      <c r="R61" s="2" t="n">
        <f aca="false">+P61*P61*P61*0.613*Q61*$M$4</f>
        <v>213.160711305607</v>
      </c>
      <c r="S61" s="3" t="n">
        <f aca="false">+P61*P61*P61*0.613*Q61*$M$4*24</f>
        <v>5115.85707133457</v>
      </c>
      <c r="T61" s="3" t="n">
        <f aca="false">+P61*P61*P61*0.613*$M$2*$M$4*24</f>
        <v>5460.53722060253</v>
      </c>
      <c r="U61" s="3" t="n">
        <f aca="false">SUM(S33:S61)</f>
        <v>124823.936822791</v>
      </c>
      <c r="V61" s="3" t="n">
        <f aca="false">SUM(T33:T61)</f>
        <v>133153.635762877</v>
      </c>
      <c r="AA61" s="0"/>
      <c r="AB61" s="0"/>
      <c r="AC61" s="0"/>
      <c r="AD61" s="0"/>
      <c r="AE61" s="0"/>
      <c r="AF61" s="0"/>
      <c r="AG61" s="0"/>
    </row>
    <row r="62" customFormat="false" ht="12.8" hidden="false" customHeight="false" outlineLevel="0" collapsed="false">
      <c r="A62" s="1" t="n">
        <f aca="false">+A61+0.5</f>
        <v>10</v>
      </c>
      <c r="B62" s="4" t="n">
        <f aca="false">IF(A62&lt;$B$6+0.1,0,IF(A62&gt;$B$4,B61*(C62/C61),+0.613*C62*$B$2*A62*A62*A62))</f>
        <v>517.051627648913</v>
      </c>
      <c r="C62" s="22" t="n">
        <f aca="false">+($B$5/0.593)*0.5*(-1*(-A62/($B$4*3/2)+1)*(-A62/($B$4*3/2)+1)*(-A62/($B$4*3/2)+1)-1*(-A62/($B$4*3/2)+1)*(-A62/($B$4*3/2)+1)+(-A62/($B$4*3/2)+1)+1)</f>
        <v>0.548210951343569</v>
      </c>
      <c r="D62" s="23" t="n">
        <f aca="false">+B62*24</f>
        <v>12409.2390635739</v>
      </c>
      <c r="E62" s="3" t="n">
        <f aca="false">ROUND(D62*365/1000,0)</f>
        <v>4529</v>
      </c>
      <c r="F62" s="23" t="n">
        <f aca="false">+K82</f>
        <v>4899.423739224</v>
      </c>
      <c r="G62" s="0"/>
      <c r="H62" s="1" t="n">
        <f aca="false">+H61+0.25</f>
        <v>5</v>
      </c>
      <c r="I62" s="3" t="n">
        <f aca="false">+0.613*0.593*$B$2*H62*H62*H62</f>
        <v>69.911868425</v>
      </c>
      <c r="J62" s="3" t="n">
        <f aca="false">+I62*24</f>
        <v>1677.8848422</v>
      </c>
      <c r="K62" s="3" t="n">
        <f aca="false">+J62*365/1000</f>
        <v>612.427967403</v>
      </c>
      <c r="N62" s="1" t="n">
        <v>20200301</v>
      </c>
      <c r="O62" s="1" t="n">
        <v>69</v>
      </c>
      <c r="P62" s="1" t="n">
        <f aca="false">+O62/10</f>
        <v>6.9</v>
      </c>
      <c r="Q62" s="2" t="n">
        <f aca="false">+($M$2/0.593)*0.5*(-1*(-P62/($M$1*3/2)+1)*(-P62/($M$1*3/2)+1)*(-P62/($M$1*3/2)+1)-1*(-P62/($M$1*3/2)+1)*(-P62/($M$1*3/2)+1)+(-P62/($M$1*3/2)+1)+1)</f>
        <v>0.495210782319959</v>
      </c>
      <c r="R62" s="2" t="n">
        <f aca="false">+P62*P62*P62*0.613*Q62*$M$4</f>
        <v>153.434692370446</v>
      </c>
      <c r="S62" s="3" t="n">
        <f aca="false">+P62*P62*P62*0.613*Q62*$M$4*24</f>
        <v>3682.43261689071</v>
      </c>
      <c r="T62" s="3" t="n">
        <f aca="false">+P62*P62*P62*0.613*$M$2*$M$4*24</f>
        <v>4086.40932944607</v>
      </c>
      <c r="U62" s="3"/>
      <c r="V62" s="3"/>
      <c r="AA62" s="0"/>
      <c r="AB62" s="0"/>
      <c r="AC62" s="0"/>
      <c r="AD62" s="0"/>
      <c r="AE62" s="0"/>
      <c r="AF62" s="0"/>
      <c r="AG62" s="0"/>
    </row>
    <row r="63" customFormat="false" ht="12.8" hidden="false" customHeight="false" outlineLevel="0" collapsed="false">
      <c r="A63" s="1" t="n">
        <f aca="false">+A62+0.5</f>
        <v>10.5</v>
      </c>
      <c r="B63" s="4" t="n">
        <f aca="false">IF(A63&lt;$B$6+0.1,0,IF(A63&gt;$B$4,B62*(C63/C62),+0.613*C63*$B$2*A63*A63*A63))</f>
        <v>599.587783398913</v>
      </c>
      <c r="C63" s="22" t="n">
        <f aca="false">+($B$5/0.593)*0.5*(-1*(-A63/($B$4*3/2)+1)*(-A63/($B$4*3/2)+1)*(-A63/($B$4*3/2)+1)-1*(-A63/($B$4*3/2)+1)*(-A63/($B$4*3/2)+1)+(-A63/($B$4*3/2)+1)+1)</f>
        <v>0.549159720972719</v>
      </c>
      <c r="D63" s="23" t="n">
        <f aca="false">+B63*24</f>
        <v>14390.1068015739</v>
      </c>
      <c r="E63" s="3" t="n">
        <f aca="false">ROUND(D63*365/1000,0)</f>
        <v>5252</v>
      </c>
      <c r="F63" s="23" t="n">
        <f aca="false">+K84</f>
        <v>5671.69540611918</v>
      </c>
      <c r="G63" s="0"/>
      <c r="H63" s="1" t="n">
        <f aca="false">+H62+0.25</f>
        <v>5.25</v>
      </c>
      <c r="I63" s="3" t="n">
        <f aca="false">+0.613*0.593*$B$2*H63*H63*H63</f>
        <v>80.9317266854906</v>
      </c>
      <c r="J63" s="3" t="n">
        <f aca="false">+I63*24</f>
        <v>1942.36144045178</v>
      </c>
      <c r="K63" s="3" t="n">
        <f aca="false">+J63*365/1000</f>
        <v>708.961925764898</v>
      </c>
      <c r="N63" s="1" t="n">
        <v>20200302</v>
      </c>
      <c r="O63" s="1" t="n">
        <v>35</v>
      </c>
      <c r="P63" s="1" t="n">
        <f aca="false">+O63/10</f>
        <v>3.5</v>
      </c>
      <c r="Q63" s="2" t="n">
        <f aca="false">+($M$2/0.593)*0.5*(-1*(-P63/($M$1*3/2)+1)*(-P63/($M$1*3/2)+1)*(-P63/($M$1*3/2)+1)-1*(-P63/($M$1*3/2)+1)*(-P63/($M$1*3/2)+1)+(-P63/($M$1*3/2)+1)+1)</f>
        <v>0.325427982798649</v>
      </c>
      <c r="R63" s="2" t="n">
        <f aca="false">+P63*P63*P63*0.613*Q63*$M$4</f>
        <v>13.1596770018966</v>
      </c>
      <c r="S63" s="3" t="n">
        <f aca="false">+P63*P63*P63*0.613*Q63*$M$4*24</f>
        <v>315.832248045518</v>
      </c>
      <c r="T63" s="3" t="n">
        <f aca="false">+P63*P63*P63*0.613*$M$2*$M$4*24</f>
        <v>533.333333333333</v>
      </c>
      <c r="U63" s="3"/>
      <c r="V63" s="3"/>
      <c r="AA63" s="0"/>
      <c r="AB63" s="0"/>
      <c r="AC63" s="0"/>
      <c r="AD63" s="0"/>
      <c r="AE63" s="0"/>
      <c r="AF63" s="0"/>
      <c r="AG63" s="0"/>
    </row>
    <row r="64" customFormat="false" ht="12.8" hidden="false" customHeight="false" outlineLevel="0" collapsed="false">
      <c r="A64" s="1" t="n">
        <f aca="false">+A63+0.5</f>
        <v>11</v>
      </c>
      <c r="B64" s="4" t="n">
        <f aca="false">IF(A64&lt;$B$6+0.1,0,IF(A64&gt;$B$4,B63*(C64/C63),+0.613*C64*$B$2*A64*A64*A64))</f>
        <v>598.584262111505</v>
      </c>
      <c r="C64" s="22" t="n">
        <f aca="false">+($B$5/0.593)*0.5*(-1*(-A64/($B$4*3/2)+1)*(-A64/($B$4*3/2)+1)*(-A64/($B$4*3/2)+1)-1*(-A64/($B$4*3/2)+1)*(-A64/($B$4*3/2)+1)+(-A64/($B$4*3/2)+1)+1)</f>
        <v>0.54824060039448</v>
      </c>
      <c r="D64" s="23" t="n">
        <f aca="false">+B64*24</f>
        <v>14366.0222906761</v>
      </c>
      <c r="E64" s="3" t="n">
        <f aca="false">ROUND(D64*365/1000,0)</f>
        <v>5244</v>
      </c>
      <c r="F64" s="23" t="n">
        <f aca="false">+K86</f>
        <v>6521.13299690714</v>
      </c>
      <c r="G64" s="0"/>
      <c r="H64" s="1" t="n">
        <f aca="false">+H63+0.25</f>
        <v>5.5</v>
      </c>
      <c r="I64" s="3" t="n">
        <f aca="false">+0.613*0.593*$B$2*H64*H64*H64</f>
        <v>93.052696873675</v>
      </c>
      <c r="J64" s="3" t="n">
        <f aca="false">+I64*24</f>
        <v>2233.2647249682</v>
      </c>
      <c r="K64" s="3" t="n">
        <f aca="false">+J64*365/1000</f>
        <v>815.141624613393</v>
      </c>
      <c r="N64" s="1" t="n">
        <v>20200303</v>
      </c>
      <c r="O64" s="1" t="n">
        <v>41</v>
      </c>
      <c r="P64" s="1" t="n">
        <f aca="false">+O64/10</f>
        <v>4.1</v>
      </c>
      <c r="Q64" s="2" t="n">
        <f aca="false">+($M$2/0.593)*0.5*(-1*(-P64/($M$1*3/2)+1)*(-P64/($M$1*3/2)+1)*(-P64/($M$1*3/2)+1)-1*(-P64/($M$1*3/2)+1)*(-P64/($M$1*3/2)+1)+(-P64/($M$1*3/2)+1)+1)</f>
        <v>0.365052871975308</v>
      </c>
      <c r="R64" s="2" t="n">
        <f aca="false">+P64*P64*P64*0.613*Q64*$M$4</f>
        <v>23.7297707341083</v>
      </c>
      <c r="S64" s="3" t="n">
        <f aca="false">+P64*P64*P64*0.613*Q64*$M$4*24</f>
        <v>569.514497618599</v>
      </c>
      <c r="T64" s="3" t="n">
        <f aca="false">+P64*P64*P64*0.613*$M$2*$M$4*24</f>
        <v>857.326336248785</v>
      </c>
      <c r="U64" s="3"/>
      <c r="V64" s="3"/>
      <c r="AA64" s="0"/>
      <c r="AB64" s="0"/>
      <c r="AC64" s="0"/>
      <c r="AD64" s="0"/>
      <c r="AE64" s="0"/>
      <c r="AF64" s="0"/>
      <c r="AG64" s="0"/>
    </row>
    <row r="65" customFormat="false" ht="12.8" hidden="false" customHeight="false" outlineLevel="0" collapsed="false">
      <c r="A65" s="1" t="n">
        <f aca="false">+A64+0.5</f>
        <v>11.5</v>
      </c>
      <c r="B65" s="4" t="n">
        <f aca="false">IF(A65&lt;$B$6+0.1,0,IF(A65&gt;$B$4,B64*(C65/C64),+0.613*C65*$B$2*A65*A65*A65))</f>
        <v>595.638441558147</v>
      </c>
      <c r="C65" s="22" t="n">
        <f aca="false">+($B$5/0.593)*0.5*(-1*(-A65/($B$4*3/2)+1)*(-A65/($B$4*3/2)+1)*(-A65/($B$4*3/2)+1)-1*(-A65/($B$4*3/2)+1)*(-A65/($B$4*3/2)+1)+(-A65/($B$4*3/2)+1)+1)</f>
        <v>0.545542536761583</v>
      </c>
      <c r="D65" s="23" t="n">
        <f aca="false">+B65*24</f>
        <v>14295.3225973955</v>
      </c>
      <c r="E65" s="3" t="n">
        <f aca="false">ROUND(D65*365/1000,0)</f>
        <v>5218</v>
      </c>
      <c r="F65" s="23" t="n">
        <f aca="false">+K88</f>
        <v>7451.4110793923</v>
      </c>
      <c r="G65" s="0"/>
      <c r="H65" s="1" t="n">
        <f aca="false">+H64+0.25</f>
        <v>5.75</v>
      </c>
      <c r="I65" s="3" t="n">
        <f aca="false">+0.613*0.593*$B$2*H65*H65*H65</f>
        <v>106.327212890872</v>
      </c>
      <c r="J65" s="3" t="n">
        <f aca="false">+I65*24</f>
        <v>2551.85310938093</v>
      </c>
      <c r="K65" s="3" t="n">
        <f aca="false">+J65*365/1000</f>
        <v>931.426384924038</v>
      </c>
      <c r="N65" s="1" t="n">
        <v>20200304</v>
      </c>
      <c r="O65" s="1" t="n">
        <v>38</v>
      </c>
      <c r="P65" s="1" t="n">
        <f aca="false">+O65/10</f>
        <v>3.8</v>
      </c>
      <c r="Q65" s="2" t="n">
        <f aca="false">+($M$2/0.593)*0.5*(-1*(-P65/($M$1*3/2)+1)*(-P65/($M$1*3/2)+1)*(-P65/($M$1*3/2)+1)-1*(-P65/($M$1*3/2)+1)*(-P65/($M$1*3/2)+1)+(-P65/($M$1*3/2)+1)+1)</f>
        <v>0.3457911881567</v>
      </c>
      <c r="R65" s="2" t="n">
        <f aca="false">+P65*P65*P65*0.613*Q65*$M$4</f>
        <v>17.8957916284816</v>
      </c>
      <c r="S65" s="3" t="n">
        <f aca="false">+P65*P65*P65*0.613*Q65*$M$4*24</f>
        <v>429.498999083558</v>
      </c>
      <c r="T65" s="3" t="n">
        <f aca="false">+P65*P65*P65*0.613*$M$2*$M$4*24</f>
        <v>682.567152575316</v>
      </c>
      <c r="U65" s="3"/>
      <c r="V65" s="3"/>
      <c r="AA65" s="0"/>
      <c r="AB65" s="0"/>
      <c r="AC65" s="0"/>
      <c r="AD65" s="0"/>
      <c r="AE65" s="0"/>
      <c r="AF65" s="0"/>
      <c r="AG65" s="0"/>
    </row>
    <row r="66" customFormat="false" ht="12.8" hidden="false" customHeight="false" outlineLevel="0" collapsed="false">
      <c r="A66" s="1" t="n">
        <f aca="false">+A65+0.5</f>
        <v>12</v>
      </c>
      <c r="B66" s="4" t="n">
        <f aca="false">IF(A66&lt;$B$6+0.1,0,IF(A66&gt;$B$4,B65*(C66/C65),+0.613*C66*$B$2*A66*A66*A66))</f>
        <v>590.847436702136</v>
      </c>
      <c r="C66" s="22" t="n">
        <f aca="false">+($B$5/0.593)*0.5*(-1*(-A66/($B$4*3/2)+1)*(-A66/($B$4*3/2)+1)*(-A66/($B$4*3/2)+1)-1*(-A66/($B$4*3/2)+1)*(-A66/($B$4*3/2)+1)+(-A66/($B$4*3/2)+1)+1)</f>
        <v>0.541154477226762</v>
      </c>
      <c r="D66" s="23" t="n">
        <f aca="false">+B66*24</f>
        <v>14180.3384808513</v>
      </c>
      <c r="E66" s="3" t="n">
        <f aca="false">ROUND(D66*365/1000,0)</f>
        <v>5176</v>
      </c>
      <c r="F66" s="23" t="n">
        <f aca="false">+K90</f>
        <v>8466.20422137907</v>
      </c>
      <c r="G66" s="0"/>
      <c r="H66" s="1" t="n">
        <f aca="false">+H65+0.25</f>
        <v>6</v>
      </c>
      <c r="I66" s="3" t="n">
        <f aca="false">+0.613*0.593*$B$2*H66*H66*H66</f>
        <v>120.8077086384</v>
      </c>
      <c r="J66" s="3" t="n">
        <f aca="false">+I66*24</f>
        <v>2899.3850073216</v>
      </c>
      <c r="K66" s="3" t="n">
        <f aca="false">+J66*365/1000</f>
        <v>1058.27552767238</v>
      </c>
      <c r="N66" s="1" t="n">
        <v>20200305</v>
      </c>
      <c r="O66" s="1" t="n">
        <v>40</v>
      </c>
      <c r="P66" s="1" t="n">
        <f aca="false">+O66/10</f>
        <v>4</v>
      </c>
      <c r="Q66" s="2" t="n">
        <f aca="false">+($M$2/0.593)*0.5*(-1*(-P66/($M$1*3/2)+1)*(-P66/($M$1*3/2)+1)*(-P66/($M$1*3/2)+1)-1*(-P66/($M$1*3/2)+1)*(-P66/($M$1*3/2)+1)+(-P66/($M$1*3/2)+1)+1)</f>
        <v>0.358753516022563</v>
      </c>
      <c r="R66" s="2" t="n">
        <f aca="false">+P66*P66*P66*0.613*Q66*$M$4</f>
        <v>21.6552071634028</v>
      </c>
      <c r="S66" s="3" t="n">
        <f aca="false">+P66*P66*P66*0.613*Q66*$M$4*24</f>
        <v>519.724971921668</v>
      </c>
      <c r="T66" s="3" t="n">
        <f aca="false">+P66*P66*P66*0.613*$M$2*$M$4*24</f>
        <v>796.112730806608</v>
      </c>
      <c r="U66" s="3"/>
      <c r="V66" s="3"/>
      <c r="AA66" s="0"/>
      <c r="AB66" s="0"/>
      <c r="AC66" s="0"/>
      <c r="AD66" s="0"/>
      <c r="AE66" s="0"/>
      <c r="AF66" s="0"/>
      <c r="AG66" s="0"/>
    </row>
    <row r="67" customFormat="false" ht="12.8" hidden="false" customHeight="false" outlineLevel="0" collapsed="false">
      <c r="A67" s="1" t="n">
        <f aca="false">+A66+0.5</f>
        <v>12.5</v>
      </c>
      <c r="B67" s="4" t="n">
        <f aca="false">IF(A67&lt;$B$6+0.1,0,IF(A67&gt;$B$4,B66*(C67/C66),+0.613*C67*$B$2*A67*A67*A67))</f>
        <v>584.308362506769</v>
      </c>
      <c r="C67" s="22" t="n">
        <f aca="false">+($B$5/0.593)*0.5*(-1*(-A67/($B$4*3/2)+1)*(-A67/($B$4*3/2)+1)*(-A67/($B$4*3/2)+1)-1*(-A67/($B$4*3/2)+1)*(-A67/($B$4*3/2)+1)+(-A67/($B$4*3/2)+1)+1)</f>
        <v>0.535165368942748</v>
      </c>
      <c r="D67" s="23" t="n">
        <f aca="false">+B67*24</f>
        <v>14023.4007001625</v>
      </c>
      <c r="E67" s="3" t="n">
        <f aca="false">ROUND(D67*365/1000,0)</f>
        <v>5119</v>
      </c>
      <c r="F67" s="23" t="n">
        <f aca="false">+K92</f>
        <v>9569.18699067188</v>
      </c>
      <c r="G67" s="0"/>
      <c r="H67" s="1" t="n">
        <f aca="false">+H66+0.25</f>
        <v>6.25</v>
      </c>
      <c r="I67" s="3" t="n">
        <f aca="false">+0.613*0.593*$B$2*H67*H67*H67</f>
        <v>136.546618017578</v>
      </c>
      <c r="J67" s="3" t="n">
        <f aca="false">+I67*24</f>
        <v>3277.11883242188</v>
      </c>
      <c r="K67" s="3" t="n">
        <f aca="false">+J67*365/1000</f>
        <v>1196.14837383398</v>
      </c>
      <c r="N67" s="1" t="n">
        <v>20200306</v>
      </c>
      <c r="O67" s="1" t="n">
        <v>41</v>
      </c>
      <c r="P67" s="1" t="n">
        <f aca="false">+O67/10</f>
        <v>4.1</v>
      </c>
      <c r="Q67" s="2" t="n">
        <f aca="false">+($M$2/0.593)*0.5*(-1*(-P67/($M$1*3/2)+1)*(-P67/($M$1*3/2)+1)*(-P67/($M$1*3/2)+1)-1*(-P67/($M$1*3/2)+1)*(-P67/($M$1*3/2)+1)+(-P67/($M$1*3/2)+1)+1)</f>
        <v>0.365052871975308</v>
      </c>
      <c r="R67" s="2" t="n">
        <f aca="false">+P67*P67*P67*0.613*Q67*$M$4</f>
        <v>23.7297707341083</v>
      </c>
      <c r="S67" s="3" t="n">
        <f aca="false">+P67*P67*P67*0.613*Q67*$M$4*24</f>
        <v>569.514497618599</v>
      </c>
      <c r="T67" s="3" t="n">
        <f aca="false">+P67*P67*P67*0.613*$M$2*$M$4*24</f>
        <v>857.326336248785</v>
      </c>
      <c r="U67" s="3"/>
      <c r="V67" s="3"/>
      <c r="AA67" s="0"/>
      <c r="AB67" s="0"/>
      <c r="AC67" s="0"/>
      <c r="AD67" s="0"/>
      <c r="AE67" s="0"/>
      <c r="AF67" s="0"/>
      <c r="AG67" s="0"/>
    </row>
    <row r="68" customFormat="false" ht="12.8" hidden="false" customHeight="false" outlineLevel="0" collapsed="false">
      <c r="A68" s="1" t="n">
        <f aca="false">+A67+0.5</f>
        <v>13</v>
      </c>
      <c r="B68" s="4" t="n">
        <f aca="false">IF(A68&lt;$B$6+0.1,0,IF(A68&gt;$B$4,B67*(C68/C67),+0.613*C68*$B$2*A68*A68*A68))</f>
        <v>576.118333935345</v>
      </c>
      <c r="C68" s="22" t="n">
        <f aca="false">+($B$5/0.593)*0.5*(-1*(-A68/($B$4*3/2)+1)*(-A68/($B$4*3/2)+1)*(-A68/($B$4*3/2)+1)-1*(-A68/($B$4*3/2)+1)*(-A68/($B$4*3/2)+1)+(-A68/($B$4*3/2)+1)+1)</f>
        <v>0.527664159062277</v>
      </c>
      <c r="D68" s="23" t="n">
        <f aca="false">+B68*24</f>
        <v>13826.8400144483</v>
      </c>
      <c r="E68" s="3" t="n">
        <f aca="false">ROUND(D68*365/1000,0)</f>
        <v>5047</v>
      </c>
      <c r="F68" s="23" t="n">
        <f aca="false">+K94</f>
        <v>10764.0339550751</v>
      </c>
      <c r="G68" s="0"/>
      <c r="H68" s="1" t="n">
        <f aca="false">+H67+0.25</f>
        <v>6.5</v>
      </c>
      <c r="I68" s="3" t="n">
        <f aca="false">+0.613*0.593*$B$2*H68*H68*H68</f>
        <v>153.596374929725</v>
      </c>
      <c r="J68" s="3" t="n">
        <f aca="false">+I68*24</f>
        <v>3686.3129983134</v>
      </c>
      <c r="K68" s="3" t="n">
        <f aca="false">+J68*365/1000</f>
        <v>1345.50424438439</v>
      </c>
      <c r="N68" s="1" t="n">
        <v>20200307</v>
      </c>
      <c r="O68" s="1" t="n">
        <v>43</v>
      </c>
      <c r="P68" s="1" t="n">
        <f aca="false">+O68/10</f>
        <v>4.3</v>
      </c>
      <c r="Q68" s="2" t="n">
        <f aca="false">+($M$2/0.593)*0.5*(-1*(-P68/($M$1*3/2)+1)*(-P68/($M$1*3/2)+1)*(-P68/($M$1*3/2)+1)-1*(-P68/($M$1*3/2)+1)*(-P68/($M$1*3/2)+1)+(-P68/($M$1*3/2)+1)+1)</f>
        <v>0.377291525806536</v>
      </c>
      <c r="R68" s="2" t="n">
        <f aca="false">+P68*P68*P68*0.613*Q68*$M$4</f>
        <v>28.2923238197351</v>
      </c>
      <c r="S68" s="3" t="n">
        <f aca="false">+P68*P68*P68*0.613*Q68*$M$4*24</f>
        <v>679.015771673643</v>
      </c>
      <c r="T68" s="3" t="n">
        <f aca="false">+P68*P68*P68*0.613*$M$2*$M$4*24</f>
        <v>989.008357628766</v>
      </c>
      <c r="U68" s="3"/>
      <c r="V68" s="3"/>
      <c r="AA68" s="0"/>
      <c r="AB68" s="0"/>
      <c r="AC68" s="0"/>
      <c r="AD68" s="0"/>
      <c r="AE68" s="0"/>
      <c r="AF68" s="0"/>
      <c r="AG68" s="0"/>
    </row>
    <row r="69" customFormat="false" ht="12.8" hidden="false" customHeight="false" outlineLevel="0" collapsed="false">
      <c r="A69" s="1" t="n">
        <f aca="false">+A68+0.5</f>
        <v>13.5</v>
      </c>
      <c r="B69" s="4" t="n">
        <f aca="false">IF(A69&lt;$B$6+0.1,0,IF(A69&gt;$B$4,B68*(C69/C68),+0.613*C69*$B$2*A69*A69*A69))</f>
        <v>566.37446595116</v>
      </c>
      <c r="C69" s="22" t="n">
        <f aca="false">+($B$5/0.593)*0.5*(-1*(-A69/($B$4*3/2)+1)*(-A69/($B$4*3/2)+1)*(-A69/($B$4*3/2)+1)-1*(-A69/($B$4*3/2)+1)*(-A69/($B$4*3/2)+1)+(-A69/($B$4*3/2)+1)+1)</f>
        <v>0.518739794738079</v>
      </c>
      <c r="D69" s="23" t="n">
        <f aca="false">+B69*24</f>
        <v>13592.9871828278</v>
      </c>
      <c r="E69" s="3" t="n">
        <f aca="false">ROUND(D69*365/1000,0)</f>
        <v>4961</v>
      </c>
      <c r="F69" s="23" t="n">
        <f aca="false">+K96</f>
        <v>12054.4196823933</v>
      </c>
      <c r="G69" s="0"/>
      <c r="H69" s="1" t="n">
        <f aca="false">+H68+0.25</f>
        <v>6.75</v>
      </c>
      <c r="I69" s="3" t="n">
        <f aca="false">+0.613*0.593*$B$2*H69*H69*H69</f>
        <v>172.009413276159</v>
      </c>
      <c r="J69" s="3" t="n">
        <f aca="false">+I69*24</f>
        <v>4128.22591862783</v>
      </c>
      <c r="K69" s="3" t="n">
        <f aca="false">+J69*365/1000</f>
        <v>1506.80246029916</v>
      </c>
      <c r="N69" s="1" t="n">
        <v>20200308</v>
      </c>
      <c r="O69" s="1" t="n">
        <v>58</v>
      </c>
      <c r="P69" s="1" t="n">
        <f aca="false">+O69/10</f>
        <v>5.8</v>
      </c>
      <c r="Q69" s="2" t="n">
        <f aca="false">+($M$2/0.593)*0.5*(-1*(-P69/($M$1*3/2)+1)*(-P69/($M$1*3/2)+1)*(-P69/($M$1*3/2)+1)-1*(-P69/($M$1*3/2)+1)*(-P69/($M$1*3/2)+1)+(-P69/($M$1*3/2)+1)+1)</f>
        <v>0.454323317959308</v>
      </c>
      <c r="R69" s="2" t="n">
        <f aca="false">+P69*P69*P69*0.613*Q69*$M$4</f>
        <v>83.6055697225673</v>
      </c>
      <c r="S69" s="3" t="n">
        <f aca="false">+P69*P69*P69*0.613*Q69*$M$4*24</f>
        <v>2006.53367334161</v>
      </c>
      <c r="T69" s="3" t="n">
        <f aca="false">+P69*P69*P69*0.613*$M$2*$M$4*24</f>
        <v>2427.0491739553</v>
      </c>
      <c r="U69" s="3"/>
      <c r="V69" s="3"/>
      <c r="AA69" s="0"/>
      <c r="AB69" s="0"/>
      <c r="AC69" s="0"/>
      <c r="AD69" s="0"/>
      <c r="AE69" s="0"/>
      <c r="AF69" s="0"/>
      <c r="AG69" s="0"/>
      <c r="AM69" s="10"/>
      <c r="AN69" s="10"/>
      <c r="AO69" s="10"/>
      <c r="AP69" s="10"/>
    </row>
    <row r="70" customFormat="false" ht="12.8" hidden="false" customHeight="false" outlineLevel="0" collapsed="false">
      <c r="A70" s="1" t="n">
        <f aca="false">+A69+0.5</f>
        <v>14</v>
      </c>
      <c r="B70" s="4" t="n">
        <f aca="false">IF(A70&lt;$B$6+0.1,0,IF(A70&gt;$B$4,B69*(C70/C69),+0.613*C70*$B$2*A70*A70*A70))</f>
        <v>555.173873517512</v>
      </c>
      <c r="C70" s="22" t="n">
        <f aca="false">+($B$5/0.593)*0.5*(-1*(-A70/($B$4*3/2)+1)*(-A70/($B$4*3/2)+1)*(-A70/($B$4*3/2)+1)-1*(-A70/($B$4*3/2)+1)*(-A70/($B$4*3/2)+1)+(-A70/($B$4*3/2)+1)+1)</f>
        <v>0.508481223122888</v>
      </c>
      <c r="D70" s="23" t="n">
        <f aca="false">+B70*24</f>
        <v>13324.1729644203</v>
      </c>
      <c r="E70" s="3" t="n">
        <f aca="false">ROUND(D70*365/1000,0)</f>
        <v>4863</v>
      </c>
      <c r="F70" s="23" t="n">
        <f aca="false">+K98</f>
        <v>13444.0187404307</v>
      </c>
      <c r="G70" s="0"/>
      <c r="H70" s="1" t="n">
        <f aca="false">+H69+0.25</f>
        <v>7</v>
      </c>
      <c r="I70" s="3" t="n">
        <f aca="false">+0.613*0.593*$B$2*H70*H70*H70</f>
        <v>191.8381669582</v>
      </c>
      <c r="J70" s="3" t="n">
        <f aca="false">+I70*24</f>
        <v>4604.1160069968</v>
      </c>
      <c r="K70" s="3" t="n">
        <f aca="false">+J70*365/1000</f>
        <v>1680.50234255383</v>
      </c>
      <c r="N70" s="1" t="n">
        <v>20200309</v>
      </c>
      <c r="O70" s="1" t="n">
        <v>55</v>
      </c>
      <c r="P70" s="1" t="n">
        <f aca="false">+O70/10</f>
        <v>5.5</v>
      </c>
      <c r="Q70" s="2" t="n">
        <f aca="false">+($M$2/0.593)*0.5*(-1*(-P70/($M$1*3/2)+1)*(-P70/($M$1*3/2)+1)*(-P70/($M$1*3/2)+1)-1*(-P70/($M$1*3/2)+1)*(-P70/($M$1*3/2)+1)+(-P70/($M$1*3/2)+1)+1)</f>
        <v>0.440940685147732</v>
      </c>
      <c r="R70" s="2" t="n">
        <f aca="false">+P70*P70*P70*0.613*Q70*$M$4</f>
        <v>69.1917705131913</v>
      </c>
      <c r="S70" s="3" t="n">
        <f aca="false">+P70*P70*P70*0.613*Q70*$M$4*24</f>
        <v>1660.60249231659</v>
      </c>
      <c r="T70" s="3" t="n">
        <f aca="false">+P70*P70*P70*0.613*$M$2*$M$4*24</f>
        <v>2069.58211856171</v>
      </c>
      <c r="U70" s="3"/>
      <c r="V70" s="3"/>
      <c r="AA70" s="0"/>
      <c r="AB70" s="0"/>
      <c r="AC70" s="0"/>
      <c r="AD70" s="0"/>
      <c r="AE70" s="0"/>
      <c r="AF70" s="0"/>
      <c r="AG70" s="0"/>
      <c r="AK70" s="25"/>
      <c r="AL70" s="25"/>
      <c r="AM70" s="26"/>
      <c r="AN70" s="26"/>
      <c r="AO70" s="26"/>
      <c r="AP70" s="26"/>
    </row>
    <row r="71" customFormat="false" ht="12.8" hidden="false" customHeight="false" outlineLevel="0" collapsed="false">
      <c r="A71" s="1" t="n">
        <f aca="false">+A70+0.5</f>
        <v>14.5</v>
      </c>
      <c r="B71" s="4" t="n">
        <f aca="false">IF(A71&lt;$B$6+0.1,0,IF(A71&gt;$B$4,B70*(C71/C70),+0.613*C71*$B$2*A71*A71*A71))</f>
        <v>542.613671597699</v>
      </c>
      <c r="C71" s="22" t="n">
        <f aca="false">+($B$5/0.593)*0.5*(-1*(-A71/($B$4*3/2)+1)*(-A71/($B$4*3/2)+1)*(-A71/($B$4*3/2)+1)-1*(-A71/($B$4*3/2)+1)*(-A71/($B$4*3/2)+1)+(-A71/($B$4*3/2)+1)+1)</f>
        <v>0.496977391369438</v>
      </c>
      <c r="D71" s="23" t="n">
        <f aca="false">+B71*24</f>
        <v>13022.7281183448</v>
      </c>
      <c r="E71" s="3" t="n">
        <f aca="false">ROUND(D71*365/1000,0)</f>
        <v>4753</v>
      </c>
      <c r="F71" s="23" t="n">
        <f aca="false">+K100</f>
        <v>14936.5056969918</v>
      </c>
      <c r="G71" s="0"/>
      <c r="H71" s="1" t="n">
        <f aca="false">+H70+0.25</f>
        <v>7.25</v>
      </c>
      <c r="I71" s="3" t="n">
        <f aca="false">+0.613*0.593*$B$2*H71*H71*H71</f>
        <v>213.135069877166</v>
      </c>
      <c r="J71" s="3" t="n">
        <f aca="false">+I71*24</f>
        <v>5115.24167705197</v>
      </c>
      <c r="K71" s="3" t="n">
        <f aca="false">+J71*365/1000</f>
        <v>1867.06321212397</v>
      </c>
      <c r="N71" s="1" t="n">
        <v>20200310</v>
      </c>
      <c r="O71" s="1" t="n">
        <v>85</v>
      </c>
      <c r="P71" s="1" t="n">
        <f aca="false">+O71/10</f>
        <v>8.5</v>
      </c>
      <c r="Q71" s="2" t="n">
        <f aca="false">+($M$2/0.593)*0.5*(-1*(-P71/($M$1*3/2)+1)*(-P71/($M$1*3/2)+1)*(-P71/($M$1*3/2)+1)-1*(-P71/($M$1*3/2)+1)*(-P71/($M$1*3/2)+1)+(-P71/($M$1*3/2)+1)+1)</f>
        <v>0.533267829684447</v>
      </c>
      <c r="R71" s="2" t="n">
        <f aca="false">+P71*P71*P71*0.613*Q71*$M$4</f>
        <v>308.878987252914</v>
      </c>
      <c r="S71" s="3" t="n">
        <f aca="false">+P71*P71*P71*0.613*Q71*$M$4*24</f>
        <v>7413.09569406993</v>
      </c>
      <c r="T71" s="3" t="n">
        <f aca="false">+P71*P71*P71*0.613*$M$2*$M$4*24</f>
        <v>7639.26141885325</v>
      </c>
      <c r="U71" s="3"/>
      <c r="V71" s="3"/>
      <c r="AA71" s="0"/>
      <c r="AB71" s="0"/>
      <c r="AC71" s="0"/>
      <c r="AD71" s="0"/>
      <c r="AE71" s="0"/>
      <c r="AF71" s="0"/>
      <c r="AG71" s="0"/>
    </row>
    <row r="72" customFormat="false" ht="12.8" hidden="false" customHeight="false" outlineLevel="0" collapsed="false">
      <c r="A72" s="1" t="n">
        <f aca="false">+A71+0.5</f>
        <v>15</v>
      </c>
      <c r="B72" s="4" t="n">
        <f aca="false">IF(A72&lt;$B$6+0.1,0,IF(A72&gt;$B$4,B71*(C72/C71),+0.613*C72*$B$2*A72*A72*A72))</f>
        <v>528.790975155018</v>
      </c>
      <c r="C72" s="22" t="n">
        <f aca="false">+($B$5/0.593)*0.5*(-1*(-A72/($B$4*3/2)+1)*(-A72/($B$4*3/2)+1)*(-A72/($B$4*3/2)+1)-1*(-A72/($B$4*3/2)+1)*(-A72/($B$4*3/2)+1)+(-A72/($B$4*3/2)+1)+1)</f>
        <v>0.48431724663046</v>
      </c>
      <c r="D72" s="23" t="n">
        <f aca="false">+B72*24</f>
        <v>12690.9834037204</v>
      </c>
      <c r="E72" s="3" t="n">
        <f aca="false">ROUND(D72*365/1000,0)</f>
        <v>4632</v>
      </c>
      <c r="F72" s="23" t="n">
        <f aca="false">+K102</f>
        <v>16535.555119881</v>
      </c>
      <c r="G72" s="0"/>
      <c r="H72" s="1" t="n">
        <f aca="false">+H71+0.25</f>
        <v>7.5</v>
      </c>
      <c r="I72" s="3" t="n">
        <f aca="false">+0.613*0.593*$B$2*H72*H72*H72</f>
        <v>235.952555934375</v>
      </c>
      <c r="J72" s="3" t="n">
        <f aca="false">+I72*24</f>
        <v>5662.861342425</v>
      </c>
      <c r="K72" s="3" t="n">
        <f aca="false">+J72*365/1000</f>
        <v>2066.94438998513</v>
      </c>
      <c r="N72" s="1" t="n">
        <v>20200311</v>
      </c>
      <c r="O72" s="1" t="n">
        <v>57</v>
      </c>
      <c r="P72" s="1" t="n">
        <f aca="false">+O72/10</f>
        <v>5.7</v>
      </c>
      <c r="Q72" s="2" t="n">
        <f aca="false">+($M$2/0.593)*0.5*(-1*(-P72/($M$1*3/2)+1)*(-P72/($M$1*3/2)+1)*(-P72/($M$1*3/2)+1)-1*(-P72/($M$1*3/2)+1)*(-P72/($M$1*3/2)+1)+(-P72/($M$1*3/2)+1)+1)</f>
        <v>0.449971548862801</v>
      </c>
      <c r="R72" s="2" t="n">
        <f aca="false">+P72*P72*P72*0.613*Q72*$M$4</f>
        <v>78.5951639785952</v>
      </c>
      <c r="S72" s="3" t="n">
        <f aca="false">+P72*P72*P72*0.613*Q72*$M$4*24</f>
        <v>1886.28393548628</v>
      </c>
      <c r="T72" s="3" t="n">
        <f aca="false">+P72*P72*P72*0.613*$M$2*$M$4*24</f>
        <v>2303.66413994169</v>
      </c>
      <c r="U72" s="3"/>
      <c r="V72" s="3"/>
      <c r="AA72" s="0"/>
      <c r="AB72" s="0"/>
      <c r="AC72" s="0"/>
      <c r="AD72" s="0"/>
      <c r="AE72" s="0"/>
      <c r="AF72" s="0"/>
      <c r="AG72" s="0"/>
      <c r="AM72" s="10"/>
      <c r="AN72" s="10"/>
      <c r="AO72" s="10"/>
      <c r="AP72" s="10"/>
    </row>
    <row r="73" customFormat="false" ht="12.8" hidden="false" customHeight="false" outlineLevel="0" collapsed="false">
      <c r="A73" s="1" t="n">
        <f aca="false">+A72+0.5</f>
        <v>15.5</v>
      </c>
      <c r="B73" s="4" t="n">
        <f aca="false">IF(A73&lt;$B$6+0.1,0,IF(A73&gt;$B$4,B72*(C73/C72),+0.613*C73*$B$2*A73*A73*A73))</f>
        <v>513.802899152767</v>
      </c>
      <c r="C73" s="22" t="n">
        <f aca="false">+($B$5/0.593)*0.5*(-1*(-A73/($B$4*3/2)+1)*(-A73/($B$4*3/2)+1)*(-A73/($B$4*3/2)+1)-1*(-A73/($B$4*3/2)+1)*(-A73/($B$4*3/2)+1)+(-A73/($B$4*3/2)+1)+1)</f>
        <v>0.470589736058687</v>
      </c>
      <c r="D73" s="23" t="n">
        <f aca="false">+B73*24</f>
        <v>12331.2695796664</v>
      </c>
      <c r="E73" s="3" t="n">
        <f aca="false">ROUND(D73*365/1000,0)</f>
        <v>4501</v>
      </c>
      <c r="F73" s="23" t="n">
        <f aca="false">+K104</f>
        <v>18244.8415769028</v>
      </c>
      <c r="G73" s="0"/>
      <c r="H73" s="1" t="n">
        <f aca="false">+H72+0.25</f>
        <v>7.75</v>
      </c>
      <c r="I73" s="3" t="n">
        <f aca="false">+0.613*0.593*$B$2*H73*H73*H73</f>
        <v>260.343059031147</v>
      </c>
      <c r="J73" s="3" t="n">
        <f aca="false">+I73*24</f>
        <v>6248.23341674753</v>
      </c>
      <c r="K73" s="3" t="n">
        <f aca="false">+J73*365/1000</f>
        <v>2280.60519711285</v>
      </c>
      <c r="N73" s="1" t="n">
        <v>20200312</v>
      </c>
      <c r="O73" s="1" t="n">
        <v>85</v>
      </c>
      <c r="P73" s="1" t="n">
        <f aca="false">+O73/10</f>
        <v>8.5</v>
      </c>
      <c r="Q73" s="2" t="n">
        <f aca="false">+($M$2/0.593)*0.5*(-1*(-P73/($M$1*3/2)+1)*(-P73/($M$1*3/2)+1)*(-P73/($M$1*3/2)+1)-1*(-P73/($M$1*3/2)+1)*(-P73/($M$1*3/2)+1)+(-P73/($M$1*3/2)+1)+1)</f>
        <v>0.533267829684447</v>
      </c>
      <c r="R73" s="2" t="n">
        <f aca="false">+P73*P73*P73*0.613*Q73*$M$4</f>
        <v>308.878987252914</v>
      </c>
      <c r="S73" s="3" t="n">
        <f aca="false">+P73*P73*P73*0.613*Q73*$M$4*24</f>
        <v>7413.09569406993</v>
      </c>
      <c r="T73" s="3" t="n">
        <f aca="false">+P73*P73*P73*0.613*$M$2*$M$4*24</f>
        <v>7639.26141885325</v>
      </c>
      <c r="U73" s="3"/>
      <c r="V73" s="3"/>
      <c r="AA73" s="0"/>
      <c r="AB73" s="0"/>
      <c r="AC73" s="0"/>
      <c r="AD73" s="0"/>
      <c r="AE73" s="0"/>
      <c r="AF73" s="0"/>
      <c r="AG73" s="0"/>
      <c r="AM73" s="10"/>
      <c r="AN73" s="10"/>
      <c r="AO73" s="10"/>
    </row>
    <row r="74" customFormat="false" ht="12.8" hidden="false" customHeight="false" outlineLevel="0" collapsed="false">
      <c r="A74" s="1" t="n">
        <f aca="false">+A73+0.5</f>
        <v>16</v>
      </c>
      <c r="B74" s="4" t="n">
        <f aca="false">IF(A74&lt;$B$6+0.1,0,IF(A74&gt;$B$4,B73*(C74/C73),+0.613*C74*$B$2*A74*A74*A74))</f>
        <v>497.746558554243</v>
      </c>
      <c r="C74" s="22" t="n">
        <f aca="false">+($B$5/0.593)*0.5*(-1*(-A74/($B$4*3/2)+1)*(-A74/($B$4*3/2)+1)*(-A74/($B$4*3/2)+1)-1*(-A74/($B$4*3/2)+1)*(-A74/($B$4*3/2)+1)+(-A74/($B$4*3/2)+1)+1)</f>
        <v>0.455883806806853</v>
      </c>
      <c r="D74" s="23" t="n">
        <f aca="false">+B74*24</f>
        <v>11945.9174053018</v>
      </c>
      <c r="E74" s="3" t="n">
        <f aca="false">ROUND(D74*365/1000,0)</f>
        <v>4360</v>
      </c>
      <c r="F74" s="23" t="n">
        <f aca="false">+K106</f>
        <v>20068.0396358615</v>
      </c>
      <c r="G74" s="0"/>
      <c r="H74" s="1" t="n">
        <f aca="false">+H73+0.25</f>
        <v>8</v>
      </c>
      <c r="I74" s="3" t="n">
        <f aca="false">+0.613*0.593*$B$2*H74*H74*H74</f>
        <v>286.3590130688</v>
      </c>
      <c r="J74" s="3" t="n">
        <f aca="false">+I74*24</f>
        <v>6872.6163136512</v>
      </c>
      <c r="K74" s="3" t="n">
        <f aca="false">+J74*365/1000</f>
        <v>2508.50495448269</v>
      </c>
      <c r="N74" s="1" t="n">
        <v>20200313</v>
      </c>
      <c r="O74" s="1" t="n">
        <v>55</v>
      </c>
      <c r="P74" s="1" t="n">
        <f aca="false">+O74/10</f>
        <v>5.5</v>
      </c>
      <c r="Q74" s="2" t="n">
        <f aca="false">+($M$2/0.593)*0.5*(-1*(-P74/($M$1*3/2)+1)*(-P74/($M$1*3/2)+1)*(-P74/($M$1*3/2)+1)-1*(-P74/($M$1*3/2)+1)*(-P74/($M$1*3/2)+1)+(-P74/($M$1*3/2)+1)+1)</f>
        <v>0.440940685147732</v>
      </c>
      <c r="R74" s="2" t="n">
        <f aca="false">+P74*P74*P74*0.613*Q74*$M$4</f>
        <v>69.1917705131913</v>
      </c>
      <c r="S74" s="3" t="n">
        <f aca="false">+P74*P74*P74*0.613*Q74*$M$4*24</f>
        <v>1660.60249231659</v>
      </c>
      <c r="T74" s="3" t="n">
        <f aca="false">+P74*P74*P74*0.613*$M$2*$M$4*24</f>
        <v>2069.58211856171</v>
      </c>
      <c r="U74" s="3"/>
      <c r="V74" s="3"/>
      <c r="AA74" s="0"/>
      <c r="AB74" s="0"/>
      <c r="AC74" s="0"/>
      <c r="AD74" s="0"/>
      <c r="AE74" s="0"/>
      <c r="AF74" s="0"/>
      <c r="AG74" s="0"/>
    </row>
    <row r="75" customFormat="false" ht="12.8" hidden="false" customHeight="false" outlineLevel="0" collapsed="false">
      <c r="A75" s="1" t="n">
        <f aca="false">+A74+0.5</f>
        <v>16.5</v>
      </c>
      <c r="B75" s="4" t="n">
        <f aca="false">IF(A75&lt;$B$6+0.1,0,IF(A75&gt;$B$4,B74*(C75/C74),+0.613*C75*$B$2*A75*A75*A75))</f>
        <v>480.719068322744</v>
      </c>
      <c r="C75" s="22" t="n">
        <f aca="false">+($B$5/0.593)*0.5*(-1*(-A75/($B$4*3/2)+1)*(-A75/($B$4*3/2)+1)*(-A75/($B$4*3/2)+1)-1*(-A75/($B$4*3/2)+1)*(-A75/($B$4*3/2)+1)+(-A75/($B$4*3/2)+1)+1)</f>
        <v>0.440288406027691</v>
      </c>
      <c r="D75" s="23" t="n">
        <f aca="false">+B75*24</f>
        <v>11537.2576397458</v>
      </c>
      <c r="E75" s="3" t="n">
        <f aca="false">ROUND(D75*365/1000,0)</f>
        <v>4211</v>
      </c>
      <c r="F75" s="23" t="n">
        <f aca="false">+K108</f>
        <v>22008.8238645616</v>
      </c>
      <c r="G75" s="0"/>
      <c r="H75" s="1" t="n">
        <f aca="false">+H74+0.25</f>
        <v>8.25</v>
      </c>
      <c r="I75" s="3" t="n">
        <f aca="false">+0.613*0.593*$B$2*H75*H75*H75</f>
        <v>314.052851948653</v>
      </c>
      <c r="J75" s="3" t="n">
        <f aca="false">+I75*24</f>
        <v>7537.26844676768</v>
      </c>
      <c r="K75" s="3" t="n">
        <f aca="false">+J75*365/1000</f>
        <v>2751.1029830702</v>
      </c>
      <c r="N75" s="1" t="n">
        <v>20200314</v>
      </c>
      <c r="O75" s="1" t="n">
        <v>40</v>
      </c>
      <c r="P75" s="1" t="n">
        <f aca="false">+O75/10</f>
        <v>4</v>
      </c>
      <c r="Q75" s="2" t="n">
        <f aca="false">+($M$2/0.593)*0.5*(-1*(-P75/($M$1*3/2)+1)*(-P75/($M$1*3/2)+1)*(-P75/($M$1*3/2)+1)-1*(-P75/($M$1*3/2)+1)*(-P75/($M$1*3/2)+1)+(-P75/($M$1*3/2)+1)+1)</f>
        <v>0.358753516022563</v>
      </c>
      <c r="R75" s="2" t="n">
        <f aca="false">+P75*P75*P75*0.613*Q75*$M$4</f>
        <v>21.6552071634028</v>
      </c>
      <c r="S75" s="3" t="n">
        <f aca="false">+P75*P75*P75*0.613*Q75*$M$4*24</f>
        <v>519.724971921668</v>
      </c>
      <c r="T75" s="3" t="n">
        <f aca="false">+P75*P75*P75*0.613*$M$2*$M$4*24</f>
        <v>796.112730806608</v>
      </c>
      <c r="U75" s="3"/>
      <c r="V75" s="3"/>
      <c r="AA75" s="0"/>
      <c r="AB75" s="0"/>
      <c r="AC75" s="0"/>
      <c r="AD75" s="0"/>
      <c r="AE75" s="0"/>
      <c r="AF75" s="0"/>
      <c r="AG75" s="0"/>
    </row>
    <row r="76" customFormat="false" ht="12.8" hidden="false" customHeight="false" outlineLevel="0" collapsed="false">
      <c r="A76" s="1" t="n">
        <f aca="false">+A75+0.5</f>
        <v>17</v>
      </c>
      <c r="B76" s="4" t="n">
        <f aca="false">IF(A76&lt;$B$6+0.1,0,IF(A76&gt;$B$4,B75*(C76/C75),+0.613*C76*$B$2*A76*A76*A76))</f>
        <v>462.817543421567</v>
      </c>
      <c r="C76" s="22" t="n">
        <f aca="false">+($B$5/0.593)*0.5*(-1*(-A76/($B$4*3/2)+1)*(-A76/($B$4*3/2)+1)*(-A76/($B$4*3/2)+1)-1*(-A76/($B$4*3/2)+1)*(-A76/($B$4*3/2)+1)+(-A76/($B$4*3/2)+1)+1)</f>
        <v>0.423892480873932</v>
      </c>
      <c r="D76" s="23" t="n">
        <f aca="false">+B76*24</f>
        <v>11107.6210421176</v>
      </c>
      <c r="E76" s="3" t="n">
        <f aca="false">ROUND(D76*365/1000,0)</f>
        <v>4054</v>
      </c>
      <c r="F76" s="23" t="n">
        <f aca="false">+K110</f>
        <v>24070.8688308075</v>
      </c>
      <c r="G76" s="0"/>
      <c r="H76" s="1" t="n">
        <f aca="false">+H75+0.25</f>
        <v>8.5</v>
      </c>
      <c r="I76" s="3" t="n">
        <f aca="false">+0.613*0.593*$B$2*H76*H76*H76</f>
        <v>343.477009572025</v>
      </c>
      <c r="J76" s="3" t="n">
        <f aca="false">+I76*24</f>
        <v>8243.4482297286</v>
      </c>
      <c r="K76" s="3" t="n">
        <f aca="false">+J76*365/1000</f>
        <v>3008.85860385094</v>
      </c>
      <c r="N76" s="1" t="n">
        <v>20200315</v>
      </c>
      <c r="O76" s="1" t="n">
        <v>43</v>
      </c>
      <c r="P76" s="1" t="n">
        <f aca="false">+O76/10</f>
        <v>4.3</v>
      </c>
      <c r="Q76" s="2" t="n">
        <f aca="false">+($M$2/0.593)*0.5*(-1*(-P76/($M$1*3/2)+1)*(-P76/($M$1*3/2)+1)*(-P76/($M$1*3/2)+1)-1*(-P76/($M$1*3/2)+1)*(-P76/($M$1*3/2)+1)+(-P76/($M$1*3/2)+1)+1)</f>
        <v>0.377291525806536</v>
      </c>
      <c r="R76" s="2" t="n">
        <f aca="false">+P76*P76*P76*0.613*Q76*$M$4</f>
        <v>28.2923238197351</v>
      </c>
      <c r="S76" s="3" t="n">
        <f aca="false">+P76*P76*P76*0.613*Q76*$M$4*24</f>
        <v>679.015771673643</v>
      </c>
      <c r="T76" s="3" t="n">
        <f aca="false">+P76*P76*P76*0.613*$M$2*$M$4*24</f>
        <v>989.008357628766</v>
      </c>
      <c r="U76" s="3"/>
      <c r="V76" s="3"/>
      <c r="AA76" s="0"/>
      <c r="AB76" s="0"/>
      <c r="AC76" s="0"/>
      <c r="AD76" s="0"/>
      <c r="AE76" s="0"/>
      <c r="AF76" s="0"/>
      <c r="AG76" s="0"/>
    </row>
    <row r="77" customFormat="false" ht="12.8" hidden="false" customHeight="false" outlineLevel="0" collapsed="false">
      <c r="A77" s="1" t="n">
        <f aca="false">+A76+0.5</f>
        <v>17.5</v>
      </c>
      <c r="B77" s="4" t="n">
        <f aca="false">IF(A77&lt;$B$6+0.1,0,IF(A77&gt;$B$4,B76*(C77/C76),+0.613*C77*$B$2*A77*A77*A77))</f>
        <v>444.13909881401</v>
      </c>
      <c r="C77" s="22" t="n">
        <f aca="false">+($B$5/0.593)*0.5*(-1*(-A77/($B$4*3/2)+1)*(-A77/($B$4*3/2)+1)*(-A77/($B$4*3/2)+1)-1*(-A77/($B$4*3/2)+1)*(-A77/($B$4*3/2)+1)+(-A77/($B$4*3/2)+1)+1)</f>
        <v>0.406784978498311</v>
      </c>
      <c r="D77" s="23" t="n">
        <f aca="false">+B77*24</f>
        <v>10659.3383715362</v>
      </c>
      <c r="E77" s="3" t="n">
        <f aca="false">ROUND(D77*365/1000,0)</f>
        <v>3891</v>
      </c>
      <c r="F77" s="23" t="n">
        <f aca="false">+K112</f>
        <v>26257.8491024036</v>
      </c>
      <c r="G77" s="0"/>
      <c r="H77" s="1" t="n">
        <f aca="false">+H76+0.25</f>
        <v>8.75</v>
      </c>
      <c r="I77" s="3" t="n">
        <f aca="false">+0.613*0.593*$B$2*H77*H77*H77</f>
        <v>374.683919840234</v>
      </c>
      <c r="J77" s="3" t="n">
        <f aca="false">+I77*24</f>
        <v>8992.41407616563</v>
      </c>
      <c r="K77" s="3" t="n">
        <f aca="false">+J77*365/1000</f>
        <v>3282.23113780045</v>
      </c>
      <c r="N77" s="1" t="n">
        <v>20200316</v>
      </c>
      <c r="O77" s="1" t="n">
        <v>18</v>
      </c>
      <c r="P77" s="1" t="n">
        <f aca="false">+O77/10</f>
        <v>1.8</v>
      </c>
      <c r="Q77" s="2" t="n">
        <f aca="false">+($M$2/0.593)*0.5*(-1*(-P77/($M$1*3/2)+1)*(-P77/($M$1*3/2)+1)*(-P77/($M$1*3/2)+1)-1*(-P77/($M$1*3/2)+1)*(-P77/($M$1*3/2)+1)+(-P77/($M$1*3/2)+1)+1)</f>
        <v>0.188302545489923</v>
      </c>
      <c r="R77" s="2" t="n">
        <f aca="false">+P77*P77*P77*0.613*Q77*$M$4</f>
        <v>1.03576184551134</v>
      </c>
      <c r="S77" s="3" t="n">
        <f aca="false">+P77*P77*P77*0.613*Q77*$M$4*24</f>
        <v>24.8582842922721</v>
      </c>
      <c r="T77" s="3" t="n">
        <f aca="false">+P77*P77*P77*0.613*$M$2*$M$4*24</f>
        <v>72.5457725947522</v>
      </c>
      <c r="U77" s="3"/>
      <c r="V77" s="3"/>
      <c r="AA77" s="0"/>
      <c r="AB77" s="0"/>
      <c r="AC77" s="0"/>
      <c r="AD77" s="0"/>
      <c r="AE77" s="0"/>
      <c r="AF77" s="0"/>
      <c r="AG77" s="0"/>
    </row>
    <row r="78" customFormat="false" ht="12.8" hidden="false" customHeight="false" outlineLevel="0" collapsed="false">
      <c r="A78" s="1" t="n">
        <f aca="false">+A77+0.5</f>
        <v>18</v>
      </c>
      <c r="B78" s="4" t="n">
        <f aca="false">IF(A78&lt;$B$6+0.1,0,IF(A78&gt;$B$4,B77*(C78/C77),+0.613*C78*$B$2*A78*A78*A78))</f>
        <v>424.78084946337</v>
      </c>
      <c r="C78" s="22" t="n">
        <f aca="false">+($B$5/0.593)*0.5*(-1*(-A78/($B$4*3/2)+1)*(-A78/($B$4*3/2)+1)*(-A78/($B$4*3/2)+1)-1*(-A78/($B$4*3/2)+1)*(-A78/($B$4*3/2)+1)+(-A78/($B$4*3/2)+1)+1)</f>
        <v>0.389054846053559</v>
      </c>
      <c r="D78" s="23" t="n">
        <f aca="false">+B78*24</f>
        <v>10194.7403871209</v>
      </c>
      <c r="E78" s="3" t="n">
        <f aca="false">ROUND(D78*365/1000,0)</f>
        <v>3721</v>
      </c>
      <c r="F78" s="23" t="n">
        <f aca="false">+K114</f>
        <v>28573.4392471544</v>
      </c>
      <c r="G78" s="0"/>
      <c r="H78" s="1" t="n">
        <f aca="false">+H77+0.25</f>
        <v>9</v>
      </c>
      <c r="I78" s="3" t="n">
        <f aca="false">+0.613*0.593*$B$2*H78*H78*H78</f>
        <v>407.7260166546</v>
      </c>
      <c r="J78" s="3" t="n">
        <f aca="false">+I78*24</f>
        <v>9785.4243997104</v>
      </c>
      <c r="K78" s="3" t="n">
        <f aca="false">+J78*365/1000</f>
        <v>3571.6799058943</v>
      </c>
      <c r="N78" s="1" t="n">
        <v>20200317</v>
      </c>
      <c r="O78" s="1" t="n">
        <v>35</v>
      </c>
      <c r="P78" s="1" t="n">
        <f aca="false">+O78/10</f>
        <v>3.5</v>
      </c>
      <c r="Q78" s="2" t="n">
        <f aca="false">+($M$2/0.593)*0.5*(-1*(-P78/($M$1*3/2)+1)*(-P78/($M$1*3/2)+1)*(-P78/($M$1*3/2)+1)-1*(-P78/($M$1*3/2)+1)*(-P78/($M$1*3/2)+1)+(-P78/($M$1*3/2)+1)+1)</f>
        <v>0.325427982798649</v>
      </c>
      <c r="R78" s="2" t="n">
        <f aca="false">+P78*P78*P78*0.613*Q78*$M$4</f>
        <v>13.1596770018966</v>
      </c>
      <c r="S78" s="3" t="n">
        <f aca="false">+P78*P78*P78*0.613*Q78*$M$4*24</f>
        <v>315.832248045518</v>
      </c>
      <c r="T78" s="3" t="n">
        <f aca="false">+P78*P78*P78*0.613*$M$2*$M$4*24</f>
        <v>533.333333333333</v>
      </c>
      <c r="U78" s="3"/>
      <c r="V78" s="3"/>
      <c r="AA78" s="0"/>
      <c r="AB78" s="0"/>
      <c r="AC78" s="0"/>
      <c r="AD78" s="0"/>
      <c r="AE78" s="0"/>
      <c r="AF78" s="0"/>
      <c r="AG78" s="0"/>
    </row>
    <row r="79" customFormat="false" ht="12.8" hidden="false" customHeight="false" outlineLevel="0" collapsed="false">
      <c r="A79" s="1" t="n">
        <f aca="false">+A78+0.5</f>
        <v>18.5</v>
      </c>
      <c r="B79" s="4" t="n">
        <f aca="false">IF(A79&lt;$B$6+0.1,0,IF(A79&gt;$B$4,B78*(C79/C78),+0.613*C79*$B$2*A79*A79*A79))</f>
        <v>404.839910332945</v>
      </c>
      <c r="C79" s="22" t="n">
        <f aca="false">+($B$5/0.593)*0.5*(-1*(-A79/($B$4*3/2)+1)*(-A79/($B$4*3/2)+1)*(-A79/($B$4*3/2)+1)-1*(-A79/($B$4*3/2)+1)*(-A79/($B$4*3/2)+1)+(-A79/($B$4*3/2)+1)+1)</f>
        <v>0.370791030692411</v>
      </c>
      <c r="D79" s="23" t="n">
        <f aca="false">+B79*24</f>
        <v>9716.15784799068</v>
      </c>
      <c r="E79" s="3" t="n">
        <f aca="false">ROUND(D79*365/1000,0)</f>
        <v>3546</v>
      </c>
      <c r="F79" s="23" t="n">
        <f aca="false">+K116</f>
        <v>31021.3138328642</v>
      </c>
      <c r="G79" s="0"/>
      <c r="H79" s="1" t="n">
        <f aca="false">+H78+0.25</f>
        <v>9.25</v>
      </c>
      <c r="I79" s="3" t="n">
        <f aca="false">+0.613*0.593*$B$2*H79*H79*H79</f>
        <v>442.655733916441</v>
      </c>
      <c r="J79" s="3" t="n">
        <f aca="false">+I79*24</f>
        <v>10623.7376139946</v>
      </c>
      <c r="K79" s="3" t="n">
        <f aca="false">+J79*365/1000</f>
        <v>3877.66422910802</v>
      </c>
      <c r="N79" s="1" t="n">
        <v>20200318</v>
      </c>
      <c r="O79" s="1" t="n">
        <v>37</v>
      </c>
      <c r="P79" s="1" t="n">
        <f aca="false">+O79/10</f>
        <v>3.7</v>
      </c>
      <c r="Q79" s="2" t="n">
        <f aca="false">+($M$2/0.593)*0.5*(-1*(-P79/($M$1*3/2)+1)*(-P79/($M$1*3/2)+1)*(-P79/($M$1*3/2)+1)-1*(-P79/($M$1*3/2)+1)*(-P79/($M$1*3/2)+1)+(-P79/($M$1*3/2)+1)+1)</f>
        <v>0.339126793089139</v>
      </c>
      <c r="R79" s="2" t="n">
        <f aca="false">+P79*P79*P79*0.613*Q79*$M$4</f>
        <v>16.2014348180076</v>
      </c>
      <c r="S79" s="3" t="n">
        <f aca="false">+P79*P79*P79*0.613*Q79*$M$4*24</f>
        <v>388.834435632183</v>
      </c>
      <c r="T79" s="3" t="n">
        <f aca="false">+P79*P79*P79*0.613*$M$2*$M$4*24</f>
        <v>630.085908649174</v>
      </c>
      <c r="U79" s="3"/>
      <c r="V79" s="3"/>
      <c r="AA79" s="0"/>
      <c r="AB79" s="0"/>
      <c r="AC79" s="0"/>
      <c r="AD79" s="0"/>
      <c r="AE79" s="0"/>
      <c r="AF79" s="0"/>
      <c r="AG79" s="0"/>
    </row>
    <row r="80" customFormat="false" ht="12.8" hidden="false" customHeight="false" outlineLevel="0" collapsed="false">
      <c r="A80" s="1" t="n">
        <f aca="false">+A79+0.5</f>
        <v>19</v>
      </c>
      <c r="B80" s="4" t="n">
        <f aca="false">IF(A80&lt;$B$6+0.1,0,IF(A80&gt;$B$4,B79*(C80/C79),+0.613*C80*$B$2*A80*A80*A80))</f>
        <v>384.413396386032</v>
      </c>
      <c r="C80" s="22" t="n">
        <f aca="false">+($B$5/0.593)*0.5*(-1*(-A80/($B$4*3/2)+1)*(-A80/($B$4*3/2)+1)*(-A80/($B$4*3/2)+1)-1*(-A80/($B$4*3/2)+1)*(-A80/($B$4*3/2)+1)+(-A80/($B$4*3/2)+1)+1)</f>
        <v>0.352082479567598</v>
      </c>
      <c r="D80" s="23" t="n">
        <f aca="false">+B80*24</f>
        <v>9225.92151326478</v>
      </c>
      <c r="E80" s="3" t="n">
        <f aca="false">ROUND(D80*365/1000,0)</f>
        <v>3367</v>
      </c>
      <c r="F80" s="23" t="n">
        <f aca="false">+K118</f>
        <v>33605.1474273374</v>
      </c>
      <c r="G80" s="0"/>
      <c r="H80" s="1" t="n">
        <f aca="false">+H79+0.25</f>
        <v>9.5</v>
      </c>
      <c r="I80" s="3" t="n">
        <f aca="false">+0.613*0.593*$B$2*H80*H80*H80</f>
        <v>479.525505527075</v>
      </c>
      <c r="J80" s="3" t="n">
        <f aca="false">+I80*24</f>
        <v>11508.6121326498</v>
      </c>
      <c r="K80" s="3" t="n">
        <f aca="false">+J80*365/1000</f>
        <v>4200.64342841718</v>
      </c>
      <c r="N80" s="1" t="n">
        <v>20200319</v>
      </c>
      <c r="O80" s="1" t="n">
        <v>26</v>
      </c>
      <c r="P80" s="1" t="n">
        <f aca="false">+O80/10</f>
        <v>2.6</v>
      </c>
      <c r="Q80" s="2" t="n">
        <f aca="false">+($M$2/0.593)*0.5*(-1*(-P80/($M$1*3/2)+1)*(-P80/($M$1*3/2)+1)*(-P80/($M$1*3/2)+1)-1*(-P80/($M$1*3/2)+1)*(-P80/($M$1*3/2)+1)+(-P80/($M$1*3/2)+1)+1)</f>
        <v>0.257537111637928</v>
      </c>
      <c r="R80" s="2" t="n">
        <f aca="false">+P80*P80*P80*0.613*Q80*$M$4</f>
        <v>4.26919573773573</v>
      </c>
      <c r="S80" s="3" t="n">
        <f aca="false">+P80*P80*P80*0.613*Q80*$M$4*24</f>
        <v>102.460697705658</v>
      </c>
      <c r="T80" s="3" t="n">
        <f aca="false">+P80*P80*P80*0.613*$M$2*$M$4*24</f>
        <v>218.632458697765</v>
      </c>
      <c r="U80" s="3"/>
      <c r="V80" s="3"/>
      <c r="AA80" s="0"/>
      <c r="AB80" s="0"/>
      <c r="AC80" s="0"/>
      <c r="AD80" s="0"/>
      <c r="AE80" s="0"/>
      <c r="AF80" s="0"/>
      <c r="AG80" s="0"/>
    </row>
    <row r="81" customFormat="false" ht="12.8" hidden="false" customHeight="false" outlineLevel="0" collapsed="false">
      <c r="A81" s="1" t="n">
        <f aca="false">+A80+0.5</f>
        <v>19.5</v>
      </c>
      <c r="B81" s="4" t="n">
        <f aca="false">IF(A81&lt;$B$6+0.1,0,IF(A81&gt;$B$4,B80*(C81/C80),+0.613*C81*$B$2*A81*A81*A81))</f>
        <v>363.59842258593</v>
      </c>
      <c r="C81" s="22" t="n">
        <f aca="false">+($B$5/0.593)*0.5*(-1*(-A81/($B$4*3/2)+1)*(-A81/($B$4*3/2)+1)*(-A81/($B$4*3/2)+1)-1*(-A81/($B$4*3/2)+1)*(-A81/($B$4*3/2)+1)+(-A81/($B$4*3/2)+1)+1)</f>
        <v>0.333018139831853</v>
      </c>
      <c r="D81" s="23" t="n">
        <f aca="false">+B81*24</f>
        <v>8726.36214206232</v>
      </c>
      <c r="E81" s="3" t="n">
        <f aca="false">ROUND(D81*365/1000,0)</f>
        <v>3185</v>
      </c>
      <c r="F81" s="23" t="n">
        <f aca="false">+K120</f>
        <v>36328.6145983786</v>
      </c>
      <c r="G81" s="0"/>
      <c r="H81" s="1" t="n">
        <f aca="false">+H80+0.25</f>
        <v>9.75</v>
      </c>
      <c r="I81" s="3" t="n">
        <f aca="false">+0.613*0.593*$B$2*H81*H81*H81</f>
        <v>518.387765387822</v>
      </c>
      <c r="J81" s="3" t="n">
        <f aca="false">+I81*24</f>
        <v>12441.3063693077</v>
      </c>
      <c r="K81" s="3" t="n">
        <f aca="false">+J81*365/1000</f>
        <v>4541.07682479732</v>
      </c>
      <c r="N81" s="1" t="n">
        <v>20200320</v>
      </c>
      <c r="O81" s="1" t="n">
        <v>58</v>
      </c>
      <c r="P81" s="1" t="n">
        <f aca="false">+O81/10</f>
        <v>5.8</v>
      </c>
      <c r="Q81" s="2" t="n">
        <f aca="false">+($M$2/0.593)*0.5*(-1*(-P81/($M$1*3/2)+1)*(-P81/($M$1*3/2)+1)*(-P81/($M$1*3/2)+1)-1*(-P81/($M$1*3/2)+1)*(-P81/($M$1*3/2)+1)+(-P81/($M$1*3/2)+1)+1)</f>
        <v>0.454323317959308</v>
      </c>
      <c r="R81" s="2" t="n">
        <f aca="false">+P81*P81*P81*0.613*Q81*$M$4</f>
        <v>83.6055697225673</v>
      </c>
      <c r="S81" s="3" t="n">
        <f aca="false">+P81*P81*P81*0.613*Q81*$M$4*24</f>
        <v>2006.53367334161</v>
      </c>
      <c r="T81" s="3" t="n">
        <f aca="false">+P81*P81*P81*0.613*$M$2*$M$4*24</f>
        <v>2427.0491739553</v>
      </c>
      <c r="U81" s="3"/>
      <c r="V81" s="3"/>
      <c r="AA81" s="0"/>
      <c r="AB81" s="0"/>
      <c r="AC81" s="0"/>
      <c r="AD81" s="0"/>
      <c r="AE81" s="0"/>
      <c r="AF81" s="0"/>
      <c r="AG81" s="0"/>
    </row>
    <row r="82" customFormat="false" ht="12.8" hidden="false" customHeight="false" outlineLevel="0" collapsed="false">
      <c r="A82" s="1" t="n">
        <f aca="false">+A81+0.5</f>
        <v>20</v>
      </c>
      <c r="B82" s="4" t="n">
        <f aca="false">IF(A82&lt;$B$6+0.1,0,IF(A82&gt;$B$4,B81*(C82/C81),+0.613*C82*$B$2*A82*A82*A82))</f>
        <v>342.492103895935</v>
      </c>
      <c r="C82" s="22" t="n">
        <f aca="false">+($B$5/0.593)*0.5*(-1*(-A82/($B$4*3/2)+1)*(-A82/($B$4*3/2)+1)*(-A82/($B$4*3/2)+1)-1*(-A82/($B$4*3/2)+1)*(-A82/($B$4*3/2)+1)+(-A82/($B$4*3/2)+1)+1)</f>
        <v>0.31368695863791</v>
      </c>
      <c r="D82" s="23" t="n">
        <f aca="false">+B82*24</f>
        <v>8219.81049350243</v>
      </c>
      <c r="E82" s="3" t="n">
        <f aca="false">ROUND(D82*365/1000,0)</f>
        <v>3000</v>
      </c>
      <c r="F82" s="23" t="n">
        <f aca="false">+K122</f>
        <v>39195.389913792</v>
      </c>
      <c r="G82" s="0"/>
      <c r="H82" s="1" t="n">
        <f aca="false">+H81+0.25</f>
        <v>10</v>
      </c>
      <c r="I82" s="3" t="n">
        <f aca="false">+0.613*0.593*$B$2*H82*H82*H82</f>
        <v>559.2949474</v>
      </c>
      <c r="J82" s="3" t="n">
        <f aca="false">+I82*24</f>
        <v>13423.0787376</v>
      </c>
      <c r="K82" s="3" t="n">
        <f aca="false">+J82*365/1000</f>
        <v>4899.423739224</v>
      </c>
      <c r="N82" s="1" t="n">
        <v>20200321</v>
      </c>
      <c r="O82" s="1" t="n">
        <v>67</v>
      </c>
      <c r="P82" s="1" t="n">
        <f aca="false">+O82/10</f>
        <v>6.7</v>
      </c>
      <c r="Q82" s="2" t="n">
        <f aca="false">+($M$2/0.593)*0.5*(-1*(-P82/($M$1*3/2)+1)*(-P82/($M$1*3/2)+1)*(-P82/($M$1*3/2)+1)-1*(-P82/($M$1*3/2)+1)*(-P82/($M$1*3/2)+1)+(-P82/($M$1*3/2)+1)+1)</f>
        <v>0.488707440896947</v>
      </c>
      <c r="R82" s="2" t="n">
        <f aca="false">+P82*P82*P82*0.613*Q82*$M$4</f>
        <v>138.630746623615</v>
      </c>
      <c r="S82" s="3" t="n">
        <f aca="false">+P82*P82*P82*0.613*Q82*$M$4*24</f>
        <v>3327.13791896676</v>
      </c>
      <c r="T82" s="3" t="n">
        <f aca="false">+P82*P82*P82*0.613*$M$2*$M$4*24</f>
        <v>3741.26958211856</v>
      </c>
      <c r="U82" s="3"/>
      <c r="V82" s="3"/>
      <c r="AA82" s="0"/>
      <c r="AB82" s="0"/>
      <c r="AC82" s="0"/>
      <c r="AD82" s="0"/>
      <c r="AE82" s="0"/>
      <c r="AF82" s="0"/>
      <c r="AG82" s="0"/>
    </row>
    <row r="83" customFormat="false" ht="12.8" hidden="false" customHeight="false" outlineLevel="0" collapsed="false">
      <c r="A83" s="1" t="n">
        <f aca="false">+A82+0.5</f>
        <v>20.5</v>
      </c>
      <c r="B83" s="4" t="n">
        <f aca="false">IF(A83&lt;$B$6+0.1,0,IF(A83&gt;$B$4,B82*(C83/C82),+0.613*C83*$B$2*A83*A83*A83))</f>
        <v>321.191555279344</v>
      </c>
      <c r="C83" s="22" t="n">
        <f aca="false">+($B$5/0.593)*0.5*(-1*(-A83/($B$4*3/2)+1)*(-A83/($B$4*3/2)+1)*(-A83/($B$4*3/2)+1)-1*(-A83/($B$4*3/2)+1)*(-A83/($B$4*3/2)+1)+(-A83/($B$4*3/2)+1)+1)</f>
        <v>0.294177883138501</v>
      </c>
      <c r="D83" s="23" t="n">
        <f aca="false">+B83*24</f>
        <v>7708.59732670426</v>
      </c>
      <c r="E83" s="3" t="n">
        <f aca="false">ROUND(D83*365/1000,0)</f>
        <v>2814</v>
      </c>
      <c r="F83" s="23"/>
      <c r="G83" s="0"/>
      <c r="H83" s="1" t="n">
        <f aca="false">+H82+0.25</f>
        <v>10.25</v>
      </c>
      <c r="I83" s="3" t="n">
        <f aca="false">+0.613*0.593*$B$2*H83*H83*H83</f>
        <v>602.299485464928</v>
      </c>
      <c r="J83" s="3" t="n">
        <f aca="false">+I83*24</f>
        <v>14455.1876511583</v>
      </c>
      <c r="K83" s="3" t="n">
        <f aca="false">+J83*365/1000</f>
        <v>5276.14349267277</v>
      </c>
      <c r="N83" s="1" t="n">
        <v>20200322</v>
      </c>
      <c r="O83" s="1" t="n">
        <v>54</v>
      </c>
      <c r="P83" s="1" t="n">
        <f aca="false">+O83/10</f>
        <v>5.4</v>
      </c>
      <c r="Q83" s="2" t="n">
        <f aca="false">+($M$2/0.593)*0.5*(-1*(-P83/($M$1*3/2)+1)*(-P83/($M$1*3/2)+1)*(-P83/($M$1*3/2)+1)-1*(-P83/($M$1*3/2)+1)*(-P83/($M$1*3/2)+1)+(-P83/($M$1*3/2)+1)+1)</f>
        <v>0.436260167374724</v>
      </c>
      <c r="R83" s="2" t="n">
        <f aca="false">+P83*P83*P83*0.613*Q83*$M$4</f>
        <v>64.7907554435976</v>
      </c>
      <c r="S83" s="3" t="n">
        <f aca="false">+P83*P83*P83*0.613*Q83*$M$4*24</f>
        <v>1554.97813064634</v>
      </c>
      <c r="T83" s="3" t="n">
        <f aca="false">+P83*P83*P83*0.613*$M$2*$M$4*24</f>
        <v>1958.73586005831</v>
      </c>
      <c r="U83" s="3"/>
      <c r="V83" s="3"/>
      <c r="AA83" s="0"/>
      <c r="AB83" s="0"/>
      <c r="AC83" s="0"/>
      <c r="AD83" s="0"/>
      <c r="AE83" s="0"/>
      <c r="AF83" s="0"/>
      <c r="AG83" s="0"/>
    </row>
    <row r="84" customFormat="false" ht="12.8" hidden="false" customHeight="false" outlineLevel="0" collapsed="false">
      <c r="A84" s="1" t="n">
        <f aca="false">+A83+0.5</f>
        <v>21</v>
      </c>
      <c r="B84" s="4" t="n">
        <f aca="false">IF(A84&lt;$B$6+0.1,0,IF(A84&gt;$B$4,B83*(C84/C83),+0.613*C84*$B$2*A84*A84*A84))</f>
        <v>299.793891699457</v>
      </c>
      <c r="C84" s="22" t="n">
        <f aca="false">+($B$5/0.593)*0.5*(-1*(-A84/($B$4*3/2)+1)*(-A84/($B$4*3/2)+1)*(-A84/($B$4*3/2)+1)-1*(-A84/($B$4*3/2)+1)*(-A84/($B$4*3/2)+1)+(-A84/($B$4*3/2)+1)+1)</f>
        <v>0.27457986048636</v>
      </c>
      <c r="D84" s="23" t="n">
        <f aca="false">+B84*24</f>
        <v>7195.05340078696</v>
      </c>
      <c r="E84" s="3" t="n">
        <f aca="false">ROUND(D84*365/1000,0)</f>
        <v>2626</v>
      </c>
      <c r="F84" s="23"/>
      <c r="G84" s="0"/>
      <c r="H84" s="1" t="n">
        <f aca="false">+H83+0.25</f>
        <v>10.5</v>
      </c>
      <c r="I84" s="3" t="n">
        <f aca="false">+0.613*0.593*$B$2*H84*H84*H84</f>
        <v>647.453813483925</v>
      </c>
      <c r="J84" s="3" t="n">
        <f aca="false">+I84*24</f>
        <v>15538.8915236142</v>
      </c>
      <c r="K84" s="3" t="n">
        <f aca="false">+J84*365/1000</f>
        <v>5671.69540611918</v>
      </c>
      <c r="N84" s="1" t="n">
        <v>20200323</v>
      </c>
      <c r="O84" s="1" t="n">
        <v>51</v>
      </c>
      <c r="P84" s="1" t="n">
        <f aca="false">+O84/10</f>
        <v>5.1</v>
      </c>
      <c r="Q84" s="2" t="n">
        <f aca="false">+($M$2/0.593)*0.5*(-1*(-P84/($M$1*3/2)+1)*(-P84/($M$1*3/2)+1)*(-P84/($M$1*3/2)+1)-1*(-P84/($M$1*3/2)+1)*(-P84/($M$1*3/2)+1)+(-P84/($M$1*3/2)+1)+1)</f>
        <v>0.421549731467152</v>
      </c>
      <c r="R84" s="2" t="n">
        <f aca="false">+P84*P84*P84*0.613*Q84*$M$4</f>
        <v>52.7406584965416</v>
      </c>
      <c r="S84" s="3" t="n">
        <f aca="false">+P84*P84*P84*0.613*Q84*$M$4*24</f>
        <v>1265.775803917</v>
      </c>
      <c r="T84" s="3" t="n">
        <f aca="false">+P84*P84*P84*0.613*$M$2*$M$4*24</f>
        <v>1650.0804664723</v>
      </c>
      <c r="U84" s="3"/>
      <c r="V84" s="3"/>
      <c r="AA84" s="0"/>
      <c r="AB84" s="0"/>
      <c r="AC84" s="0"/>
      <c r="AD84" s="0"/>
      <c r="AE84" s="0"/>
      <c r="AF84" s="0"/>
      <c r="AG84" s="0"/>
    </row>
    <row r="85" customFormat="false" ht="12.8" hidden="false" customHeight="false" outlineLevel="0" collapsed="false">
      <c r="A85" s="1" t="n">
        <f aca="false">+A84+0.5</f>
        <v>21.5</v>
      </c>
      <c r="B85" s="4" t="n">
        <f aca="false">IF(A85&lt;$B$6+0.1,0,IF(A85&gt;$B$4,B84*(C85/C84),+0.613*C85*$B$2*A85*A85*A85))</f>
        <v>278.396228119569</v>
      </c>
      <c r="C85" s="22" t="n">
        <f aca="false">+($B$5/0.593)*0.5*(-1*(-A85/($B$4*3/2)+1)*(-A85/($B$4*3/2)+1)*(-A85/($B$4*3/2)+1)-1*(-A85/($B$4*3/2)+1)*(-A85/($B$4*3/2)+1)+(-A85/($B$4*3/2)+1)+1)</f>
        <v>0.254981837834218</v>
      </c>
      <c r="D85" s="23" t="n">
        <f aca="false">+B85*24</f>
        <v>6681.50947486965</v>
      </c>
      <c r="E85" s="3" t="n">
        <f aca="false">ROUND(D85*365/1000,0)</f>
        <v>2439</v>
      </c>
      <c r="F85" s="23"/>
      <c r="G85" s="0"/>
      <c r="H85" s="1" t="n">
        <f aca="false">+H84+0.25</f>
        <v>10.75</v>
      </c>
      <c r="I85" s="3" t="n">
        <f aca="false">+0.613*0.593*$B$2*H85*H85*H85</f>
        <v>694.81036535831</v>
      </c>
      <c r="J85" s="3" t="n">
        <f aca="false">+I85*24</f>
        <v>16675.4487685994</v>
      </c>
      <c r="K85" s="3" t="n">
        <f aca="false">+J85*365/1000</f>
        <v>6086.53880053879</v>
      </c>
      <c r="N85" s="1" t="n">
        <v>20200324</v>
      </c>
      <c r="O85" s="1" t="n">
        <v>38</v>
      </c>
      <c r="P85" s="1" t="n">
        <f aca="false">+O85/10</f>
        <v>3.8</v>
      </c>
      <c r="Q85" s="2" t="n">
        <f aca="false">+($M$2/0.593)*0.5*(-1*(-P85/($M$1*3/2)+1)*(-P85/($M$1*3/2)+1)*(-P85/($M$1*3/2)+1)-1*(-P85/($M$1*3/2)+1)*(-P85/($M$1*3/2)+1)+(-P85/($M$1*3/2)+1)+1)</f>
        <v>0.3457911881567</v>
      </c>
      <c r="R85" s="2" t="n">
        <f aca="false">+P85*P85*P85*0.613*Q85*$M$4</f>
        <v>17.8957916284816</v>
      </c>
      <c r="S85" s="3" t="n">
        <f aca="false">+P85*P85*P85*0.613*Q85*$M$4*24</f>
        <v>429.498999083558</v>
      </c>
      <c r="T85" s="3" t="n">
        <f aca="false">+P85*P85*P85*0.613*$M$2*$M$4*24</f>
        <v>682.567152575316</v>
      </c>
      <c r="U85" s="3"/>
      <c r="V85" s="3"/>
      <c r="AA85" s="0"/>
      <c r="AB85" s="0"/>
      <c r="AC85" s="0"/>
      <c r="AD85" s="0"/>
      <c r="AE85" s="0"/>
      <c r="AF85" s="0"/>
      <c r="AG85" s="0"/>
    </row>
    <row r="86" customFormat="false" ht="12.8" hidden="false" customHeight="false" outlineLevel="0" collapsed="false">
      <c r="A86" s="1" t="n">
        <f aca="false">+A85+0.5</f>
        <v>22</v>
      </c>
      <c r="B86" s="4" t="n">
        <f aca="false">IF(A86&lt;$B$6+0.1,0,IF(A86&gt;$B$4,B85*(C86/C85),+0.613*C86*$B$2*A86*A86*A86))</f>
        <v>257.095679502979</v>
      </c>
      <c r="C86" s="22" t="n">
        <f aca="false">+($B$5/0.593)*0.5*(-1*(-A86/($B$4*3/2)+1)*(-A86/($B$4*3/2)+1)*(-A86/($B$4*3/2)+1)-1*(-A86/($B$4*3/2)+1)*(-A86/($B$4*3/2)+1)+(-A86/($B$4*3/2)+1)+1)</f>
        <v>0.235472762334809</v>
      </c>
      <c r="D86" s="23" t="n">
        <f aca="false">+B86*24</f>
        <v>6170.29630807149</v>
      </c>
      <c r="E86" s="3" t="n">
        <f aca="false">ROUND(D86*365/1000,0)</f>
        <v>2252</v>
      </c>
      <c r="F86" s="23"/>
      <c r="G86" s="0"/>
      <c r="H86" s="1" t="n">
        <f aca="false">+H85+0.25</f>
        <v>11</v>
      </c>
      <c r="I86" s="3" t="n">
        <f aca="false">+0.613*0.593*$B$2*H86*H86*H86</f>
        <v>744.4215749894</v>
      </c>
      <c r="J86" s="3" t="n">
        <f aca="false">+I86*24</f>
        <v>17866.1177997456</v>
      </c>
      <c r="K86" s="3" t="n">
        <f aca="false">+J86*365/1000</f>
        <v>6521.13299690714</v>
      </c>
      <c r="N86" s="1" t="n">
        <v>20200325</v>
      </c>
      <c r="O86" s="1" t="n">
        <v>43</v>
      </c>
      <c r="P86" s="1" t="n">
        <f aca="false">+O86/10</f>
        <v>4.3</v>
      </c>
      <c r="Q86" s="2" t="n">
        <f aca="false">+($M$2/0.593)*0.5*(-1*(-P86/($M$1*3/2)+1)*(-P86/($M$1*3/2)+1)*(-P86/($M$1*3/2)+1)-1*(-P86/($M$1*3/2)+1)*(-P86/($M$1*3/2)+1)+(-P86/($M$1*3/2)+1)+1)</f>
        <v>0.377291525806536</v>
      </c>
      <c r="R86" s="2" t="n">
        <f aca="false">+P86*P86*P86*0.613*Q86*$M$4</f>
        <v>28.2923238197351</v>
      </c>
      <c r="S86" s="3" t="n">
        <f aca="false">+P86*P86*P86*0.613*Q86*$M$4*24</f>
        <v>679.015771673643</v>
      </c>
      <c r="T86" s="3" t="n">
        <f aca="false">+P86*P86*P86*0.613*$M$2*$M$4*24</f>
        <v>989.008357628766</v>
      </c>
      <c r="U86" s="3"/>
      <c r="V86" s="3"/>
      <c r="AB86" s="3"/>
      <c r="AC86" s="3"/>
      <c r="AD86" s="0"/>
      <c r="AE86" s="0"/>
      <c r="AF86" s="0"/>
      <c r="AG86" s="0"/>
    </row>
    <row r="87" customFormat="false" ht="12.8" hidden="false" customHeight="false" outlineLevel="0" collapsed="false">
      <c r="A87" s="1" t="n">
        <f aca="false">+A86+0.5</f>
        <v>22.5</v>
      </c>
      <c r="B87" s="4" t="n">
        <f aca="false">IF(A87&lt;$B$6+0.1,0,IF(A87&gt;$B$4,B86*(C87/C86),+0.613*C87*$B$2*A87*A87*A87))</f>
        <v>235.989360812983</v>
      </c>
      <c r="C87" s="22" t="n">
        <f aca="false">+($B$5/0.593)*0.5*(-1*(-A87/($B$4*3/2)+1)*(-A87/($B$4*3/2)+1)*(-A87/($B$4*3/2)+1)-1*(-A87/($B$4*3/2)+1)*(-A87/($B$4*3/2)+1)+(-A87/($B$4*3/2)+1)+1)</f>
        <v>0.216141581140866</v>
      </c>
      <c r="D87" s="23" t="n">
        <f aca="false">+B87*24</f>
        <v>5663.7446595116</v>
      </c>
      <c r="E87" s="3" t="n">
        <f aca="false">ROUND(D87*365/1000,0)</f>
        <v>2067</v>
      </c>
      <c r="F87" s="23"/>
      <c r="G87" s="0"/>
      <c r="H87" s="1" t="n">
        <f aca="false">+H86+0.25</f>
        <v>11.25</v>
      </c>
      <c r="I87" s="3" t="n">
        <f aca="false">+0.613*0.593*$B$2*H87*H87*H87</f>
        <v>796.339876278516</v>
      </c>
      <c r="J87" s="3" t="n">
        <f aca="false">+I87*24</f>
        <v>19112.1570306844</v>
      </c>
      <c r="K87" s="3" t="n">
        <f aca="false">+J87*365/1000</f>
        <v>6975.9373161998</v>
      </c>
      <c r="N87" s="1" t="n">
        <v>20200326</v>
      </c>
      <c r="O87" s="1" t="n">
        <v>55</v>
      </c>
      <c r="P87" s="1" t="n">
        <f aca="false">+O87/10</f>
        <v>5.5</v>
      </c>
      <c r="Q87" s="2" t="n">
        <f aca="false">+($M$2/0.593)*0.5*(-1*(-P87/($M$1*3/2)+1)*(-P87/($M$1*3/2)+1)*(-P87/($M$1*3/2)+1)-1*(-P87/($M$1*3/2)+1)*(-P87/($M$1*3/2)+1)+(-P87/($M$1*3/2)+1)+1)</f>
        <v>0.440940685147732</v>
      </c>
      <c r="R87" s="2" t="n">
        <f aca="false">+P87*P87*P87*0.613*Q87*$M$4</f>
        <v>69.1917705131913</v>
      </c>
      <c r="S87" s="3" t="n">
        <f aca="false">+P87*P87*P87*0.613*Q87*$M$4*24</f>
        <v>1660.60249231659</v>
      </c>
      <c r="T87" s="3" t="n">
        <f aca="false">+P87*P87*P87*0.613*$M$2*$M$4*24</f>
        <v>2069.58211856171</v>
      </c>
      <c r="U87" s="3"/>
      <c r="V87" s="3"/>
      <c r="AB87" s="3"/>
      <c r="AC87" s="3"/>
      <c r="AD87" s="0"/>
      <c r="AE87" s="0"/>
      <c r="AF87" s="0"/>
      <c r="AG87" s="0"/>
    </row>
    <row r="88" customFormat="false" ht="12.8" hidden="false" customHeight="false" outlineLevel="0" collapsed="false">
      <c r="A88" s="1" t="n">
        <f aca="false">+A87+0.5</f>
        <v>23</v>
      </c>
      <c r="B88" s="4" t="n">
        <f aca="false">IF(A88&lt;$B$6+0.1,0,IF(A88&gt;$B$4,B87*(C88/C87),+0.613*C88*$B$2*A88*A88*A88))</f>
        <v>215.174387012881</v>
      </c>
      <c r="C88" s="22" t="n">
        <f aca="false">+($B$5/0.593)*0.5*(-1*(-A88/($B$4*3/2)+1)*(-A88/($B$4*3/2)+1)*(-A88/($B$4*3/2)+1)-1*(-A88/($B$4*3/2)+1)*(-A88/($B$4*3/2)+1)+(-A88/($B$4*3/2)+1)+1)</f>
        <v>0.197077241405122</v>
      </c>
      <c r="D88" s="23" t="n">
        <f aca="false">+B88*24</f>
        <v>5164.18528830914</v>
      </c>
      <c r="E88" s="3" t="n">
        <f aca="false">ROUND(D88*365/1000,0)</f>
        <v>1885</v>
      </c>
      <c r="F88" s="23"/>
      <c r="G88" s="0"/>
      <c r="H88" s="1" t="n">
        <f aca="false">+H87+0.25</f>
        <v>11.5</v>
      </c>
      <c r="I88" s="3" t="n">
        <f aca="false">+0.613*0.593*$B$2*H88*H88*H88</f>
        <v>850.617703126975</v>
      </c>
      <c r="J88" s="3" t="n">
        <f aca="false">+I88*24</f>
        <v>20414.8248750474</v>
      </c>
      <c r="K88" s="3" t="n">
        <f aca="false">+J88*365/1000</f>
        <v>7451.4110793923</v>
      </c>
      <c r="N88" s="1" t="n">
        <v>20200327</v>
      </c>
      <c r="O88" s="1" t="n">
        <v>49</v>
      </c>
      <c r="P88" s="1" t="n">
        <f aca="false">+O88/10</f>
        <v>4.9</v>
      </c>
      <c r="Q88" s="2" t="n">
        <f aca="false">+($M$2/0.593)*0.5*(-1*(-P88/($M$1*3/2)+1)*(-P88/($M$1*3/2)+1)*(-P88/($M$1*3/2)+1)-1*(-P88/($M$1*3/2)+1)*(-P88/($M$1*3/2)+1)+(-P88/($M$1*3/2)+1)+1)</f>
        <v>0.411178256266093</v>
      </c>
      <c r="R88" s="2" t="n">
        <f aca="false">+P88*P88*P88*0.613*Q88*$M$4</f>
        <v>45.6251791913636</v>
      </c>
      <c r="S88" s="3" t="n">
        <f aca="false">+P88*P88*P88*0.613*Q88*$M$4*24</f>
        <v>1095.00430059273</v>
      </c>
      <c r="T88" s="3" t="n">
        <f aca="false">+P88*P88*P88*0.613*$M$2*$M$4*24</f>
        <v>1463.46666666667</v>
      </c>
      <c r="U88" s="3"/>
      <c r="V88" s="3"/>
      <c r="AB88" s="3"/>
      <c r="AC88" s="3"/>
      <c r="AD88" s="0"/>
      <c r="AE88" s="0"/>
      <c r="AF88" s="0"/>
      <c r="AG88" s="0"/>
    </row>
    <row r="89" customFormat="false" ht="12.8" hidden="false" customHeight="false" outlineLevel="0" collapsed="false">
      <c r="A89" s="1" t="n">
        <f aca="false">+A88+0.5</f>
        <v>23.5</v>
      </c>
      <c r="B89" s="4" t="n">
        <f aca="false">IF(A89&lt;$B$6+0.1,0,IF(A89&gt;$B$4,B88*(C89/C88),+0.613*C89*$B$2*A89*A89*A89))</f>
        <v>194.747873065968</v>
      </c>
      <c r="C89" s="22" t="n">
        <f aca="false">+($B$5/0.593)*0.5*(-1*(-A89/($B$4*3/2)+1)*(-A89/($B$4*3/2)+1)*(-A89/($B$4*3/2)+1)-1*(-A89/($B$4*3/2)+1)*(-A89/($B$4*3/2)+1)+(-A89/($B$4*3/2)+1)+1)</f>
        <v>0.178368690280309</v>
      </c>
      <c r="D89" s="23" t="n">
        <f aca="false">+B89*24</f>
        <v>4673.94895358324</v>
      </c>
      <c r="E89" s="3" t="n">
        <f aca="false">ROUND(D89*365/1000,0)</f>
        <v>1706</v>
      </c>
      <c r="F89" s="23"/>
      <c r="G89" s="0"/>
      <c r="H89" s="1" t="n">
        <f aca="false">+H88+0.25</f>
        <v>11.75</v>
      </c>
      <c r="I89" s="3" t="n">
        <f aca="false">+0.613*0.593*$B$2*H89*H89*H89</f>
        <v>907.307489436097</v>
      </c>
      <c r="J89" s="3" t="n">
        <f aca="false">+I89*24</f>
        <v>21775.3797464663</v>
      </c>
      <c r="K89" s="3" t="n">
        <f aca="false">+J89*365/1000</f>
        <v>7948.01360746021</v>
      </c>
      <c r="N89" s="1" t="n">
        <v>20200328</v>
      </c>
      <c r="O89" s="1" t="n">
        <v>64</v>
      </c>
      <c r="P89" s="1" t="n">
        <f aca="false">+O89/10</f>
        <v>6.4</v>
      </c>
      <c r="Q89" s="2" t="n">
        <f aca="false">+($M$2/0.593)*0.5*(-1*(-P89/($M$1*3/2)+1)*(-P89/($M$1*3/2)+1)*(-P89/($M$1*3/2)+1)-1*(-P89/($M$1*3/2)+1)*(-P89/($M$1*3/2)+1)+(-P89/($M$1*3/2)+1)+1)</f>
        <v>0.478187483248925</v>
      </c>
      <c r="R89" s="2" t="n">
        <f aca="false">+P89*P89*P89*0.613*Q89*$M$4</f>
        <v>118.229085045005</v>
      </c>
      <c r="S89" s="3" t="n">
        <f aca="false">+P89*P89*P89*0.613*Q89*$M$4*24</f>
        <v>2837.49804108012</v>
      </c>
      <c r="T89" s="3" t="n">
        <f aca="false">+P89*P89*P89*0.613*$M$2*$M$4*24</f>
        <v>3260.87774538387</v>
      </c>
      <c r="U89" s="3"/>
      <c r="V89" s="3"/>
      <c r="AD89" s="0"/>
      <c r="AE89" s="0"/>
      <c r="AF89" s="0"/>
      <c r="AG89" s="0"/>
    </row>
    <row r="90" customFormat="false" ht="12.8" hidden="false" customHeight="false" outlineLevel="0" collapsed="false">
      <c r="A90" s="1" t="n">
        <f aca="false">+A89+0.5</f>
        <v>24</v>
      </c>
      <c r="B90" s="4" t="n">
        <f aca="false">IF(A90&lt;$B$6+0.1,0,IF(A90&gt;$B$4,B89*(C90/C89),+0.613*C90*$B$2*A90*A90*A90))</f>
        <v>174.806933935543</v>
      </c>
      <c r="C90" s="22" t="n">
        <f aca="false">+($B$5/0.593)*0.5*(-1*(-A90/($B$4*3/2)+1)*(-A90/($B$4*3/2)+1)*(-A90/($B$4*3/2)+1)-1*(-A90/($B$4*3/2)+1)*(-A90/($B$4*3/2)+1)+(-A90/($B$4*3/2)+1)+1)</f>
        <v>0.16010487491916</v>
      </c>
      <c r="D90" s="23" t="n">
        <f aca="false">+B90*24</f>
        <v>4195.36641445304</v>
      </c>
      <c r="E90" s="3" t="n">
        <f aca="false">ROUND(D90*365/1000,0)</f>
        <v>1531</v>
      </c>
      <c r="F90" s="23"/>
      <c r="G90" s="0"/>
      <c r="H90" s="1" t="n">
        <f aca="false">+H89+0.25</f>
        <v>12</v>
      </c>
      <c r="I90" s="3" t="n">
        <f aca="false">+0.613*0.593*$B$2*H90*H90*H90</f>
        <v>966.4616691072</v>
      </c>
      <c r="J90" s="3" t="n">
        <f aca="false">+I90*24</f>
        <v>23195.0800585728</v>
      </c>
      <c r="K90" s="3" t="n">
        <f aca="false">+J90*365/1000</f>
        <v>8466.20422137907</v>
      </c>
      <c r="N90" s="1" t="n">
        <v>20200329</v>
      </c>
      <c r="O90" s="1" t="n">
        <v>74</v>
      </c>
      <c r="P90" s="1" t="n">
        <f aca="false">+O90/10</f>
        <v>7.4</v>
      </c>
      <c r="Q90" s="2" t="n">
        <f aca="false">+($M$2/0.593)*0.5*(-1*(-P90/($M$1*3/2)+1)*(-P90/($M$1*3/2)+1)*(-P90/($M$1*3/2)+1)-1*(-P90/($M$1*3/2)+1)*(-P90/($M$1*3/2)+1)+(-P90/($M$1*3/2)+1)+1)</f>
        <v>0.509725771683927</v>
      </c>
      <c r="R90" s="2" t="n">
        <f aca="false">+P90*P90*P90*0.613*Q90*$M$4</f>
        <v>194.813008781057</v>
      </c>
      <c r="S90" s="3" t="n">
        <f aca="false">+P90*P90*P90*0.613*Q90*$M$4*24</f>
        <v>4675.51221074537</v>
      </c>
      <c r="T90" s="3" t="n">
        <f aca="false">+P90*P90*P90*0.613*$M$2*$M$4*24</f>
        <v>5040.68726919339</v>
      </c>
      <c r="U90" s="3"/>
      <c r="V90" s="3"/>
      <c r="AD90" s="0"/>
      <c r="AE90" s="0"/>
      <c r="AF90" s="0"/>
      <c r="AG90" s="0"/>
    </row>
    <row r="91" customFormat="false" ht="12.8" hidden="false" customHeight="false" outlineLevel="0" collapsed="false">
      <c r="A91" s="1" t="n">
        <f aca="false">+A90+0.5</f>
        <v>24.5</v>
      </c>
      <c r="B91" s="4" t="n">
        <f aca="false">IF(A91&lt;$B$6+0.1,0,IF(A91&gt;$B$4,B90*(C91/C90),+0.613*C91*$B$2*A91*A91*A91))</f>
        <v>155.448684584903</v>
      </c>
      <c r="C91" s="22" t="n">
        <f aca="false">+($B$5/0.593)*0.5*(-1*(-A91/($B$4*3/2)+1)*(-A91/($B$4*3/2)+1)*(-A91/($B$4*3/2)+1)-1*(-A91/($B$4*3/2)+1)*(-A91/($B$4*3/2)+1)+(-A91/($B$4*3/2)+1)+1)</f>
        <v>0.142374742474409</v>
      </c>
      <c r="D91" s="23" t="n">
        <f aca="false">+B91*24</f>
        <v>3730.76843003768</v>
      </c>
      <c r="E91" s="3" t="n">
        <f aca="false">ROUND(D91*365/1000,0)</f>
        <v>1362</v>
      </c>
      <c r="F91" s="23"/>
      <c r="G91" s="0"/>
      <c r="H91" s="1" t="n">
        <f aca="false">+H90+0.25</f>
        <v>12.25</v>
      </c>
      <c r="I91" s="3" t="n">
        <f aca="false">+0.613*0.593*$B$2*H91*H91*H91</f>
        <v>1028.1326760416</v>
      </c>
      <c r="J91" s="3" t="n">
        <f aca="false">+I91*24</f>
        <v>24675.1842249985</v>
      </c>
      <c r="K91" s="3" t="n">
        <f aca="false">+J91*365/1000</f>
        <v>9006.44224212444</v>
      </c>
      <c r="N91" s="1" t="n">
        <v>20200330</v>
      </c>
      <c r="O91" s="1" t="n">
        <v>25</v>
      </c>
      <c r="P91" s="1" t="n">
        <f aca="false">+O91/10</f>
        <v>2.5</v>
      </c>
      <c r="Q91" s="2" t="n">
        <f aca="false">+($M$2/0.593)*0.5*(-1*(-P91/($M$1*3/2)+1)*(-P91/($M$1*3/2)+1)*(-P91/($M$1*3/2)+1)-1*(-P91/($M$1*3/2)+1)*(-P91/($M$1*3/2)+1)+(-P91/($M$1*3/2)+1)+1)</f>
        <v>0.249348518161137</v>
      </c>
      <c r="R91" s="2" t="n">
        <f aca="false">+P91*P91*P91*0.613*Q91*$M$4</f>
        <v>3.67462495650297</v>
      </c>
      <c r="S91" s="3" t="n">
        <f aca="false">+P91*P91*P91*0.613*Q91*$M$4*24</f>
        <v>88.1909989560714</v>
      </c>
      <c r="T91" s="3" t="n">
        <f aca="false">+P91*P91*P91*0.613*$M$2*$M$4*24</f>
        <v>194.363459669582</v>
      </c>
      <c r="U91" s="3"/>
      <c r="V91" s="3"/>
      <c r="AD91" s="0"/>
      <c r="AE91" s="0"/>
      <c r="AF91" s="0"/>
      <c r="AG91" s="0"/>
    </row>
    <row r="92" customFormat="false" ht="12.8" hidden="false" customHeight="false" outlineLevel="0" collapsed="false">
      <c r="A92" s="1" t="n">
        <f aca="false">+A91+0.5</f>
        <v>25</v>
      </c>
      <c r="B92" s="4" t="n">
        <f aca="false">IF(A92&lt;$B$6+0.1,0,IF(A92&gt;$B$4,B91*(C92/C91),+0.613*C92*$B$2*A92*A92*A92))</f>
        <v>136.770239977346</v>
      </c>
      <c r="C92" s="22" t="n">
        <f aca="false">+($B$5/0.593)*0.5*(-1*(-A92/($B$4*3/2)+1)*(-A92/($B$4*3/2)+1)*(-A92/($B$4*3/2)+1)-1*(-A92/($B$4*3/2)+1)*(-A92/($B$4*3/2)+1)+(-A92/($B$4*3/2)+1)+1)</f>
        <v>0.125267240098787</v>
      </c>
      <c r="D92" s="23" t="n">
        <f aca="false">+B92*24</f>
        <v>3282.48575945631</v>
      </c>
      <c r="E92" s="3" t="n">
        <f aca="false">ROUND(D92*365/1000,0)</f>
        <v>1198</v>
      </c>
      <c r="F92" s="23"/>
      <c r="G92" s="0"/>
      <c r="H92" s="1" t="n">
        <f aca="false">+H91+0.25</f>
        <v>12.5</v>
      </c>
      <c r="I92" s="3" t="n">
        <f aca="false">+0.613*0.593*$B$2*H92*H92*H92</f>
        <v>1092.37294414063</v>
      </c>
      <c r="J92" s="3" t="n">
        <f aca="false">+I92*24</f>
        <v>26216.950659375</v>
      </c>
      <c r="K92" s="3" t="n">
        <f aca="false">+J92*365/1000</f>
        <v>9569.18699067188</v>
      </c>
      <c r="N92" s="1" t="n">
        <v>20200331</v>
      </c>
      <c r="O92" s="1" t="n">
        <v>38</v>
      </c>
      <c r="P92" s="1" t="n">
        <f aca="false">+O92/10</f>
        <v>3.8</v>
      </c>
      <c r="Q92" s="2" t="n">
        <f aca="false">+($M$2/0.593)*0.5*(-1*(-P92/($M$1*3/2)+1)*(-P92/($M$1*3/2)+1)*(-P92/($M$1*3/2)+1)-1*(-P92/($M$1*3/2)+1)*(-P92/($M$1*3/2)+1)+(-P92/($M$1*3/2)+1)+1)</f>
        <v>0.3457911881567</v>
      </c>
      <c r="R92" s="2" t="n">
        <f aca="false">+P92*P92*P92*0.613*Q92*$M$4</f>
        <v>17.8957916284816</v>
      </c>
      <c r="S92" s="3" t="n">
        <f aca="false">+P92*P92*P92*0.613*Q92*$M$4*24</f>
        <v>429.498999083558</v>
      </c>
      <c r="T92" s="3" t="n">
        <f aca="false">+P92*P92*P92*0.613*$M$2*$M$4*24</f>
        <v>682.567152575316</v>
      </c>
      <c r="U92" s="3" t="n">
        <f aca="false">SUM(S62:S92)</f>
        <v>50885.7213341276</v>
      </c>
      <c r="V92" s="3" t="n">
        <f aca="false">SUM(T62:T92)</f>
        <v>60350.4575315841</v>
      </c>
      <c r="AD92" s="0"/>
      <c r="AE92" s="0"/>
      <c r="AF92" s="0"/>
      <c r="AG92" s="0"/>
    </row>
    <row r="93" customFormat="false" ht="12.8" hidden="false" customHeight="false" outlineLevel="0" collapsed="false">
      <c r="A93" s="1" t="n">
        <f aca="false">+A92+0.5</f>
        <v>25.5</v>
      </c>
      <c r="B93" s="4" t="n">
        <f aca="false">IF(A93&lt;$B$6+0.1,0,IF(A93&gt;$B$4,B92*(C93/C92),+0.613*C93*$B$2*A93*A93*A93))</f>
        <v>118.868715076169</v>
      </c>
      <c r="C93" s="22" t="n">
        <f aca="false">+($B$5/0.593)*0.5*(-1*(-A93/($B$4*3/2)+1)*(-A93/($B$4*3/2)+1)*(-A93/($B$4*3/2)+1)-1*(-A93/($B$4*3/2)+1)*(-A93/($B$4*3/2)+1)+(-A93/($B$4*3/2)+1)+1)</f>
        <v>0.108871314945029</v>
      </c>
      <c r="D93" s="23" t="n">
        <f aca="false">+B93*24</f>
        <v>2852.84916182806</v>
      </c>
      <c r="E93" s="3" t="n">
        <f aca="false">ROUND(D93*365/1000,0)</f>
        <v>1041</v>
      </c>
      <c r="F93" s="23"/>
      <c r="G93" s="0"/>
      <c r="H93" s="1" t="n">
        <f aca="false">+H92+0.25</f>
        <v>12.75</v>
      </c>
      <c r="I93" s="3" t="n">
        <f aca="false">+0.613*0.593*$B$2*H93*H93*H93</f>
        <v>1159.23490730558</v>
      </c>
      <c r="J93" s="3" t="n">
        <f aca="false">+I93*24</f>
        <v>27821.637775334</v>
      </c>
      <c r="K93" s="3" t="n">
        <f aca="false">+J93*365/1000</f>
        <v>10154.8977879969</v>
      </c>
      <c r="N93" s="1" t="n">
        <v>20200401</v>
      </c>
      <c r="O93" s="1" t="n">
        <v>18</v>
      </c>
      <c r="P93" s="1" t="n">
        <f aca="false">+O93/10</f>
        <v>1.8</v>
      </c>
      <c r="Q93" s="2" t="n">
        <f aca="false">+($M$2/0.593)*0.5*(-1*(-P93/($M$1*3/2)+1)*(-P93/($M$1*3/2)+1)*(-P93/($M$1*3/2)+1)-1*(-P93/($M$1*3/2)+1)*(-P93/($M$1*3/2)+1)+(-P93/($M$1*3/2)+1)+1)</f>
        <v>0.188302545489923</v>
      </c>
      <c r="R93" s="2" t="n">
        <f aca="false">+P93*P93*P93*0.613*Q93*$M$4</f>
        <v>1.03576184551134</v>
      </c>
      <c r="S93" s="3" t="n">
        <f aca="false">+P93*P93*P93*0.613*Q93*$M$4*24</f>
        <v>24.8582842922721</v>
      </c>
      <c r="T93" s="3" t="n">
        <f aca="false">+P93*P93*P93*0.613*$M$2*$M$4*24</f>
        <v>72.5457725947522</v>
      </c>
      <c r="U93" s="3"/>
      <c r="V93" s="3"/>
      <c r="AD93" s="0"/>
      <c r="AE93" s="0"/>
      <c r="AF93" s="0"/>
      <c r="AG93" s="0"/>
    </row>
    <row r="94" customFormat="false" ht="12.8" hidden="false" customHeight="false" outlineLevel="0" collapsed="false">
      <c r="A94" s="1" t="n">
        <f aca="false">+A93+0.5</f>
        <v>26</v>
      </c>
      <c r="B94" s="4" t="n">
        <f aca="false">IF(A94&lt;$B$6+0.1,0,IF(A94&gt;$B$4,B93*(C94/C93),+0.613*C94*$B$2*A94*A94*A94))</f>
        <v>101.84122484467</v>
      </c>
      <c r="C94" s="22" t="n">
        <f aca="false">+($B$5/0.593)*0.5*(-1*(-A94/($B$4*3/2)+1)*(-A94/($B$4*3/2)+1)*(-A94/($B$4*3/2)+1)-1*(-A94/($B$4*3/2)+1)*(-A94/($B$4*3/2)+1)+(-A94/($B$4*3/2)+1)+1)</f>
        <v>0.0932759141658664</v>
      </c>
      <c r="D94" s="23" t="n">
        <f aca="false">+B94*24</f>
        <v>2444.18939627208</v>
      </c>
      <c r="E94" s="3" t="n">
        <f aca="false">ROUND(D94*365/1000,0)</f>
        <v>892</v>
      </c>
      <c r="F94" s="23"/>
      <c r="G94" s="0"/>
      <c r="H94" s="1" t="n">
        <f aca="false">+H93+0.25</f>
        <v>13</v>
      </c>
      <c r="I94" s="3" t="n">
        <f aca="false">+0.613*0.593*$B$2*H94*H94*H94</f>
        <v>1228.7709994378</v>
      </c>
      <c r="J94" s="3" t="n">
        <f aca="false">+I94*24</f>
        <v>29490.5039865072</v>
      </c>
      <c r="K94" s="3" t="n">
        <f aca="false">+J94*365/1000</f>
        <v>10764.0339550751</v>
      </c>
      <c r="N94" s="1" t="n">
        <v>20200402</v>
      </c>
      <c r="O94" s="1" t="n">
        <v>35</v>
      </c>
      <c r="P94" s="1" t="n">
        <f aca="false">+O94/10</f>
        <v>3.5</v>
      </c>
      <c r="Q94" s="2" t="n">
        <f aca="false">+($M$2/0.593)*0.5*(-1*(-P94/($M$1*3/2)+1)*(-P94/($M$1*3/2)+1)*(-P94/($M$1*3/2)+1)-1*(-P94/($M$1*3/2)+1)*(-P94/($M$1*3/2)+1)+(-P94/($M$1*3/2)+1)+1)</f>
        <v>0.325427982798649</v>
      </c>
      <c r="R94" s="2" t="n">
        <f aca="false">+P94*P94*P94*0.613*Q94*$M$4</f>
        <v>13.1596770018966</v>
      </c>
      <c r="S94" s="3" t="n">
        <f aca="false">+P94*P94*P94*0.613*Q94*$M$4*24</f>
        <v>315.832248045518</v>
      </c>
      <c r="T94" s="3" t="n">
        <f aca="false">+P94*P94*P94*0.613*$M$2*$M$4*24</f>
        <v>533.333333333333</v>
      </c>
      <c r="U94" s="3"/>
      <c r="V94" s="3"/>
      <c r="AD94" s="0"/>
      <c r="AE94" s="0"/>
      <c r="AF94" s="0"/>
      <c r="AG94" s="0"/>
    </row>
    <row r="95" customFormat="false" ht="12.8" hidden="false" customHeight="false" outlineLevel="0" collapsed="false">
      <c r="A95" s="1" t="n">
        <f aca="false">+A94+0.5</f>
        <v>26.5</v>
      </c>
      <c r="B95" s="4" t="n">
        <f aca="false">IF(A95&lt;$B$6+0.1,0,IF(A95&gt;$B$4,B94*(C95/C94),+0.613*C95*$B$2*A95*A95*A95))</f>
        <v>85.7848842461461</v>
      </c>
      <c r="C95" s="22" t="n">
        <f aca="false">+($B$5/0.593)*0.5*(-1*(-A95/($B$4*3/2)+1)*(-A95/($B$4*3/2)+1)*(-A95/($B$4*3/2)+1)-1*(-A95/($B$4*3/2)+1)*(-A95/($B$4*3/2)+1)+(-A95/($B$4*3/2)+1)+1)</f>
        <v>0.0785699849140323</v>
      </c>
      <c r="D95" s="23" t="n">
        <f aca="false">+B95*24</f>
        <v>2058.83722190751</v>
      </c>
      <c r="E95" s="3" t="n">
        <f aca="false">ROUND(D95*365/1000,0)</f>
        <v>751</v>
      </c>
      <c r="F95" s="23"/>
      <c r="G95" s="0"/>
      <c r="H95" s="1" t="n">
        <f aca="false">+H94+0.25</f>
        <v>13.25</v>
      </c>
      <c r="I95" s="3" t="n">
        <f aca="false">+0.613*0.593*$B$2*H95*H95*H95</f>
        <v>1301.03365443859</v>
      </c>
      <c r="J95" s="3" t="n">
        <f aca="false">+I95*24</f>
        <v>31224.8077065262</v>
      </c>
      <c r="K95" s="3" t="n">
        <f aca="false">+J95*365/1000</f>
        <v>11397.0548128821</v>
      </c>
      <c r="N95" s="1" t="n">
        <v>20200403</v>
      </c>
      <c r="O95" s="1" t="n">
        <v>36</v>
      </c>
      <c r="P95" s="1" t="n">
        <f aca="false">+O95/10</f>
        <v>3.6</v>
      </c>
      <c r="Q95" s="2" t="n">
        <f aca="false">+($M$2/0.593)*0.5*(-1*(-P95/($M$1*3/2)+1)*(-P95/($M$1*3/2)+1)*(-P95/($M$1*3/2)+1)-1*(-P95/($M$1*3/2)+1)*(-P95/($M$1*3/2)+1)+(-P95/($M$1*3/2)+1)+1)</f>
        <v>0.332339295162196</v>
      </c>
      <c r="R95" s="2" t="n">
        <f aca="false">+P95*P95*P95*0.613*Q95*$M$4</f>
        <v>14.6243105019121</v>
      </c>
      <c r="S95" s="3" t="n">
        <f aca="false">+P95*P95*P95*0.613*Q95*$M$4*24</f>
        <v>350.983452045891</v>
      </c>
      <c r="T95" s="3" t="n">
        <f aca="false">+P95*P95*P95*0.613*$M$2*$M$4*24</f>
        <v>580.366180758017</v>
      </c>
      <c r="U95" s="3"/>
      <c r="V95" s="3"/>
      <c r="AD95" s="0"/>
      <c r="AE95" s="0"/>
      <c r="AF95" s="0"/>
      <c r="AG95" s="0"/>
    </row>
    <row r="96" customFormat="false" ht="12.8" hidden="false" customHeight="false" outlineLevel="0" collapsed="false">
      <c r="A96" s="1" t="n">
        <f aca="false">+A95+0.5</f>
        <v>27</v>
      </c>
      <c r="B96" s="4" t="n">
        <f aca="false">IF(A96&lt;$B$6+0.1,0,IF(A96&gt;$B$4,B95*(C96/C95),+0.613*C96*$B$2*A96*A96*A96))</f>
        <v>70.796808243895</v>
      </c>
      <c r="C96" s="22" t="n">
        <f aca="false">+($B$5/0.593)*0.5*(-1*(-A96/($B$4*3/2)+1)*(-A96/($B$4*3/2)+1)*(-A96/($B$4*3/2)+1)-1*(-A96/($B$4*3/2)+1)*(-A96/($B$4*3/2)+1)+(-A96/($B$4*3/2)+1)+1)</f>
        <v>0.0648424743422599</v>
      </c>
      <c r="D96" s="23" t="n">
        <f aca="false">+B96*24</f>
        <v>1699.12339785348</v>
      </c>
      <c r="E96" s="3" t="n">
        <f aca="false">ROUND(D96*365/1000,0)</f>
        <v>620</v>
      </c>
      <c r="F96" s="23"/>
      <c r="G96" s="0"/>
      <c r="H96" s="1" t="n">
        <f aca="false">+H95+0.25</f>
        <v>13.5</v>
      </c>
      <c r="I96" s="3" t="n">
        <f aca="false">+0.613*0.593*$B$2*H96*H96*H96</f>
        <v>1376.07530620928</v>
      </c>
      <c r="J96" s="3" t="n">
        <f aca="false">+I96*24</f>
        <v>33025.8073490226</v>
      </c>
      <c r="K96" s="3" t="n">
        <f aca="false">+J96*365/1000</f>
        <v>12054.4196823933</v>
      </c>
      <c r="N96" s="1" t="n">
        <v>20200404</v>
      </c>
      <c r="O96" s="1" t="n">
        <v>24</v>
      </c>
      <c r="P96" s="1" t="n">
        <f aca="false">+O96/10</f>
        <v>2.4</v>
      </c>
      <c r="Q96" s="2" t="n">
        <f aca="false">+($M$2/0.593)*0.5*(-1*(-P96/($M$1*3/2)+1)*(-P96/($M$1*3/2)+1)*(-P96/($M$1*3/2)+1)-1*(-P96/($M$1*3/2)+1)*(-P96/($M$1*3/2)+1)+(-P96/($M$1*3/2)+1)+1)</f>
        <v>0.241028282898301</v>
      </c>
      <c r="R96" s="2" t="n">
        <f aca="false">+P96*P96*P96*0.613*Q96*$M$4</f>
        <v>3.14259152231951</v>
      </c>
      <c r="S96" s="3" t="n">
        <f aca="false">+P96*P96*P96*0.613*Q96*$M$4*24</f>
        <v>75.4221965356683</v>
      </c>
      <c r="T96" s="3" t="n">
        <f aca="false">+P96*P96*P96*0.613*$M$2*$M$4*24</f>
        <v>171.960349854227</v>
      </c>
      <c r="U96" s="3"/>
      <c r="V96" s="3"/>
      <c r="AD96" s="0"/>
      <c r="AE96" s="0"/>
      <c r="AF96" s="0"/>
      <c r="AG96" s="0"/>
    </row>
    <row r="97" customFormat="false" ht="12.8" hidden="false" customHeight="false" outlineLevel="0" collapsed="false">
      <c r="A97" s="1" t="n">
        <f aca="false">+A96+0.5</f>
        <v>27.5</v>
      </c>
      <c r="B97" s="4" t="n">
        <f aca="false">IF(A97&lt;$B$6+0.1,0,IF(A97&gt;$B$4,B96*(C97/C96),+0.613*C97*$B$2*A97*A97*A97))</f>
        <v>56.9741118012141</v>
      </c>
      <c r="C97" s="22" t="n">
        <f aca="false">+($B$5/0.593)*0.5*(-1*(-A97/($B$4*3/2)+1)*(-A97/($B$4*3/2)+1)*(-A97/($B$4*3/2)+1)-1*(-A97/($B$4*3/2)+1)*(-A97/($B$4*3/2)+1)+(-A97/($B$4*3/2)+1)+1)</f>
        <v>0.0521823296032819</v>
      </c>
      <c r="D97" s="23" t="n">
        <f aca="false">+B97*24</f>
        <v>1367.37868322914</v>
      </c>
      <c r="E97" s="3" t="n">
        <f aca="false">ROUND(D97*365/1000,0)</f>
        <v>499</v>
      </c>
      <c r="F97" s="23"/>
      <c r="G97" s="0"/>
      <c r="H97" s="1" t="n">
        <f aca="false">+H96+0.25</f>
        <v>13.75</v>
      </c>
      <c r="I97" s="3" t="n">
        <f aca="false">+0.613*0.593*$B$2*H97*H97*H97</f>
        <v>1453.94838865117</v>
      </c>
      <c r="J97" s="3" t="n">
        <f aca="false">+I97*24</f>
        <v>34894.7613276281</v>
      </c>
      <c r="K97" s="3" t="n">
        <f aca="false">+J97*365/1000</f>
        <v>12736.5878845843</v>
      </c>
      <c r="N97" s="1" t="n">
        <v>20200405</v>
      </c>
      <c r="O97" s="1" t="n">
        <v>41</v>
      </c>
      <c r="P97" s="1" t="n">
        <f aca="false">+O97/10</f>
        <v>4.1</v>
      </c>
      <c r="Q97" s="2" t="n">
        <f aca="false">+($M$2/0.593)*0.5*(-1*(-P97/($M$1*3/2)+1)*(-P97/($M$1*3/2)+1)*(-P97/($M$1*3/2)+1)-1*(-P97/($M$1*3/2)+1)*(-P97/($M$1*3/2)+1)+(-P97/($M$1*3/2)+1)+1)</f>
        <v>0.365052871975308</v>
      </c>
      <c r="R97" s="2" t="n">
        <f aca="false">+P97*P97*P97*0.613*Q97*$M$4</f>
        <v>23.7297707341083</v>
      </c>
      <c r="S97" s="3" t="n">
        <f aca="false">+P97*P97*P97*0.613*Q97*$M$4*24</f>
        <v>569.514497618599</v>
      </c>
      <c r="T97" s="3" t="n">
        <f aca="false">+P97*P97*P97*0.613*$M$2*$M$4*24</f>
        <v>857.326336248785</v>
      </c>
      <c r="U97" s="3"/>
      <c r="V97" s="3"/>
      <c r="AD97" s="0"/>
      <c r="AE97" s="0"/>
      <c r="AF97" s="0"/>
      <c r="AG97" s="0"/>
    </row>
    <row r="98" customFormat="false" ht="12.8" hidden="false" customHeight="false" outlineLevel="0" collapsed="false">
      <c r="A98" s="1" t="n">
        <f aca="false">+A97+0.5</f>
        <v>28</v>
      </c>
      <c r="B98" s="4" t="n">
        <f aca="false">IF(A98&lt;$B$6+0.1,0,IF(A98&gt;$B$4,B97*(C98/C97),+0.613*C98*$B$2*A98*A98*A98))</f>
        <v>44.413909881401</v>
      </c>
      <c r="C98" s="22" t="n">
        <f aca="false">+($B$5/0.593)*0.5*(-1*(-A98/($B$4*3/2)+1)*(-A98/($B$4*3/2)+1)*(-A98/($B$4*3/2)+1)-1*(-A98/($B$4*3/2)+1)*(-A98/($B$4*3/2)+1)+(-A98/($B$4*3/2)+1)+1)</f>
        <v>0.0406784978498311</v>
      </c>
      <c r="D98" s="23" t="n">
        <f aca="false">+B98*24</f>
        <v>1065.93383715362</v>
      </c>
      <c r="E98" s="3" t="n">
        <f aca="false">ROUND(D98*365/1000,0)</f>
        <v>389</v>
      </c>
      <c r="F98" s="23"/>
      <c r="G98" s="0"/>
      <c r="H98" s="1" t="n">
        <f aca="false">+H97+0.25</f>
        <v>14</v>
      </c>
      <c r="I98" s="3" t="n">
        <f aca="false">+0.613*0.593*$B$2*H98*H98*H98</f>
        <v>1534.7053356656</v>
      </c>
      <c r="J98" s="3" t="n">
        <f aca="false">+I98*24</f>
        <v>36832.9280559744</v>
      </c>
      <c r="K98" s="3" t="n">
        <f aca="false">+J98*365/1000</f>
        <v>13444.0187404307</v>
      </c>
      <c r="N98" s="1" t="n">
        <v>20200406</v>
      </c>
      <c r="O98" s="1" t="n">
        <v>41</v>
      </c>
      <c r="P98" s="1" t="n">
        <f aca="false">+O98/10</f>
        <v>4.1</v>
      </c>
      <c r="Q98" s="2" t="n">
        <f aca="false">+($M$2/0.593)*0.5*(-1*(-P98/($M$1*3/2)+1)*(-P98/($M$1*3/2)+1)*(-P98/($M$1*3/2)+1)-1*(-P98/($M$1*3/2)+1)*(-P98/($M$1*3/2)+1)+(-P98/($M$1*3/2)+1)+1)</f>
        <v>0.365052871975308</v>
      </c>
      <c r="R98" s="2" t="n">
        <f aca="false">+P98*P98*P98*0.613*Q98*$M$4</f>
        <v>23.7297707341083</v>
      </c>
      <c r="S98" s="3" t="n">
        <f aca="false">+P98*P98*P98*0.613*Q98*$M$4*24</f>
        <v>569.514497618599</v>
      </c>
      <c r="T98" s="3" t="n">
        <f aca="false">+P98*P98*P98*0.613*$M$2*$M$4*24</f>
        <v>857.326336248785</v>
      </c>
      <c r="U98" s="3"/>
      <c r="V98" s="3"/>
      <c r="AD98" s="0"/>
      <c r="AE98" s="0"/>
      <c r="AF98" s="0"/>
      <c r="AG98" s="0"/>
    </row>
    <row r="99" customFormat="false" ht="12.8" hidden="false" customHeight="false" outlineLevel="0" collapsed="false">
      <c r="A99" s="1" t="n">
        <f aca="false">+A98+0.5</f>
        <v>28.5</v>
      </c>
      <c r="B99" s="4" t="n">
        <f aca="false">IF(A99&lt;$B$6+0.1,0,IF(A99&gt;$B$4,B98*(C99/C98),+0.613*C99*$B$2*A99*A99*A99))</f>
        <v>33.2133174477532</v>
      </c>
      <c r="C99" s="22" t="n">
        <f aca="false">+($B$5/0.593)*0.5*(-1*(-A99/($B$4*3/2)+1)*(-A99/($B$4*3/2)+1)*(-A99/($B$4*3/2)+1)-1*(-A99/($B$4*3/2)+1)*(-A99/($B$4*3/2)+1)+(-A99/($B$4*3/2)+1)+1)</f>
        <v>0.0304199262346404</v>
      </c>
      <c r="D99" s="23" t="n">
        <f aca="false">+B99*24</f>
        <v>797.119618746077</v>
      </c>
      <c r="E99" s="3" t="n">
        <f aca="false">ROUND(D99*365/1000,0)</f>
        <v>291</v>
      </c>
      <c r="F99" s="23"/>
      <c r="G99" s="0"/>
      <c r="H99" s="1" t="n">
        <f aca="false">+H98+0.25</f>
        <v>14.25</v>
      </c>
      <c r="I99" s="3" t="n">
        <f aca="false">+0.613*0.593*$B$2*H99*H99*H99</f>
        <v>1618.39858115388</v>
      </c>
      <c r="J99" s="3" t="n">
        <f aca="false">+I99*24</f>
        <v>38841.5659476931</v>
      </c>
      <c r="K99" s="3" t="n">
        <f aca="false">+J99*365/1000</f>
        <v>14177.171570908</v>
      </c>
      <c r="N99" s="1" t="n">
        <v>20200407</v>
      </c>
      <c r="O99" s="1" t="n">
        <v>24</v>
      </c>
      <c r="P99" s="1" t="n">
        <f aca="false">+O99/10</f>
        <v>2.4</v>
      </c>
      <c r="Q99" s="2" t="n">
        <f aca="false">+($M$2/0.593)*0.5*(-1*(-P99/($M$1*3/2)+1)*(-P99/($M$1*3/2)+1)*(-P99/($M$1*3/2)+1)-1*(-P99/($M$1*3/2)+1)*(-P99/($M$1*3/2)+1)+(-P99/($M$1*3/2)+1)+1)</f>
        <v>0.241028282898301</v>
      </c>
      <c r="R99" s="2" t="n">
        <f aca="false">+P99*P99*P99*0.613*Q99*$M$4</f>
        <v>3.14259152231951</v>
      </c>
      <c r="S99" s="3" t="n">
        <f aca="false">+P99*P99*P99*0.613*Q99*$M$4*24</f>
        <v>75.4221965356683</v>
      </c>
      <c r="T99" s="3" t="n">
        <f aca="false">+P99*P99*P99*0.613*$M$2*$M$4*24</f>
        <v>171.960349854227</v>
      </c>
      <c r="U99" s="3"/>
      <c r="V99" s="3"/>
      <c r="AD99" s="0"/>
      <c r="AE99" s="0"/>
      <c r="AF99" s="0"/>
      <c r="AG99" s="0"/>
    </row>
    <row r="100" customFormat="false" ht="12.8" hidden="false" customHeight="false" outlineLevel="0" collapsed="false">
      <c r="A100" s="1" t="n">
        <f aca="false">+A99+0.5</f>
        <v>29</v>
      </c>
      <c r="B100" s="4" t="n">
        <f aca="false">IF(A100&lt;$B$6+0.1,0,IF(A100&gt;$B$4,B99*(C100/C99),+0.613*C100*$B$2*A100*A100*A100))</f>
        <v>23.4694494635683</v>
      </c>
      <c r="C100" s="22" t="n">
        <f aca="false">+($B$5/0.593)*0.5*(-1*(-A100/($B$4*3/2)+1)*(-A100/($B$4*3/2)+1)*(-A100/($B$4*3/2)+1)-1*(-A100/($B$4*3/2)+1)*(-A100/($B$4*3/2)+1)+(-A100/($B$4*3/2)+1)+1)</f>
        <v>0.0214955619104428</v>
      </c>
      <c r="D100" s="23" t="n">
        <f aca="false">+B100*24</f>
        <v>563.26678712564</v>
      </c>
      <c r="E100" s="3" t="n">
        <f aca="false">ROUND(D100*365/1000,0)</f>
        <v>206</v>
      </c>
      <c r="F100" s="23"/>
      <c r="G100" s="0"/>
      <c r="H100" s="1" t="n">
        <f aca="false">+H99+0.25</f>
        <v>14.5</v>
      </c>
      <c r="I100" s="3" t="n">
        <f aca="false">+0.613*0.593*$B$2*H100*H100*H100</f>
        <v>1705.08055901733</v>
      </c>
      <c r="J100" s="3" t="n">
        <f aca="false">+I100*24</f>
        <v>40921.9334164158</v>
      </c>
      <c r="K100" s="3" t="n">
        <f aca="false">+J100*365/1000</f>
        <v>14936.5056969918</v>
      </c>
      <c r="N100" s="1" t="n">
        <v>20200408</v>
      </c>
      <c r="O100" s="1" t="n">
        <v>13</v>
      </c>
      <c r="P100" s="1" t="n">
        <f aca="false">+O100/10</f>
        <v>1.3</v>
      </c>
      <c r="Q100" s="2" t="n">
        <f aca="false">+($M$2/0.593)*0.5*(-1*(-P100/($M$1*3/2)+1)*(-P100/($M$1*3/2)+1)*(-P100/($M$1*3/2)+1)-1*(-P100/($M$1*3/2)+1)*(-P100/($M$1*3/2)+1)+(-P100/($M$1*3/2)+1)+1)</f>
        <v>0.140613826042705</v>
      </c>
      <c r="R100" s="2" t="n">
        <f aca="false">+P100*P100*P100*0.613*Q100*$M$4</f>
        <v>0.291369631637889</v>
      </c>
      <c r="S100" s="3" t="n">
        <f aca="false">+P100*P100*P100*0.613*Q100*$M$4*24</f>
        <v>6.99287115930933</v>
      </c>
      <c r="T100" s="3" t="n">
        <f aca="false">+P100*P100*P100*0.613*$M$2*$M$4*24</f>
        <v>27.3290573372206</v>
      </c>
      <c r="U100" s="3"/>
      <c r="V100" s="3"/>
      <c r="AD100" s="0"/>
      <c r="AE100" s="0"/>
      <c r="AF100" s="0"/>
      <c r="AG100" s="0"/>
    </row>
    <row r="101" customFormat="false" ht="12.8" hidden="false" customHeight="false" outlineLevel="0" collapsed="false">
      <c r="A101" s="1" t="n">
        <f aca="false">+A100+0.5</f>
        <v>29.5</v>
      </c>
      <c r="B101" s="4" t="n">
        <f aca="false">IF(A101&lt;$B$6+0.1,0,IF(A101&gt;$B$4,B100*(C101/C100),+0.613*C101*$B$2*A101*A101*A101))</f>
        <v>15.2794208921438</v>
      </c>
      <c r="C101" s="22" t="n">
        <f aca="false">+($B$5/0.593)*0.5*(-1*(-A101/($B$4*3/2)+1)*(-A101/($B$4*3/2)+1)*(-A101/($B$4*3/2)+1)-1*(-A101/($B$4*3/2)+1)*(-A101/($B$4*3/2)+1)+(-A101/($B$4*3/2)+1)+1)</f>
        <v>0.013994352029971</v>
      </c>
      <c r="D101" s="23" t="n">
        <f aca="false">+B101*24</f>
        <v>366.70610141145</v>
      </c>
      <c r="E101" s="3" t="n">
        <f aca="false">ROUND(D101*365/1000,0)</f>
        <v>134</v>
      </c>
      <c r="F101" s="23"/>
      <c r="G101" s="0"/>
      <c r="H101" s="1" t="n">
        <f aca="false">+H100+0.25</f>
        <v>14.75</v>
      </c>
      <c r="I101" s="3" t="n">
        <f aca="false">+0.613*0.593*$B$2*H101*H101*H101</f>
        <v>1794.80370315726</v>
      </c>
      <c r="J101" s="3" t="n">
        <f aca="false">+I101*24</f>
        <v>43075.2888757742</v>
      </c>
      <c r="K101" s="3" t="n">
        <f aca="false">+J101*365/1000</f>
        <v>15722.4804396576</v>
      </c>
      <c r="N101" s="1" t="n">
        <v>20200409</v>
      </c>
      <c r="O101" s="1" t="n">
        <v>33</v>
      </c>
      <c r="P101" s="1" t="n">
        <f aca="false">+O101/10</f>
        <v>3.3</v>
      </c>
      <c r="Q101" s="2" t="n">
        <f aca="false">+($M$2/0.593)*0.5*(-1*(-P101/($M$1*3/2)+1)*(-P101/($M$1*3/2)+1)*(-P101/($M$1*3/2)+1)-1*(-P101/($M$1*3/2)+1)*(-P101/($M$1*3/2)+1)+(-P101/($M$1*3/2)+1)+1)</f>
        <v>0.311231068452854</v>
      </c>
      <c r="R101" s="2" t="n">
        <f aca="false">+P101*P101*P101*0.613*Q101*$M$4</f>
        <v>10.5489920715165</v>
      </c>
      <c r="S101" s="3" t="n">
        <f aca="false">+P101*P101*P101*0.613*Q101*$M$4*24</f>
        <v>253.175809716396</v>
      </c>
      <c r="T101" s="3" t="n">
        <f aca="false">+P101*P101*P101*0.613*$M$2*$M$4*24</f>
        <v>447.029737609329</v>
      </c>
      <c r="U101" s="3"/>
      <c r="V101" s="3"/>
      <c r="AD101" s="0"/>
      <c r="AE101" s="0"/>
      <c r="AF101" s="0"/>
      <c r="AG101" s="0"/>
    </row>
    <row r="102" customFormat="false" ht="12.8" hidden="false" customHeight="false" outlineLevel="0" collapsed="false">
      <c r="A102" s="1" t="n">
        <f aca="false">+A101+0.5</f>
        <v>30</v>
      </c>
      <c r="B102" s="4" t="n">
        <f aca="false">IF(A102&lt;$B$6+0.1,0,IF(A102&gt;$B$4,B101*(C102/C101),+0.613*C102*$B$2*A102*A102*A102))</f>
        <v>8.7403466967772</v>
      </c>
      <c r="C102" s="22" t="n">
        <f aca="false">+($B$5/0.593)*0.5*(-1*(-A102/($B$4*3/2)+1)*(-A102/($B$4*3/2)+1)*(-A102/($B$4*3/2)+1)-1*(-A102/($B$4*3/2)+1)*(-A102/($B$4*3/2)+1)+(-A102/($B$4*3/2)+1)+1)</f>
        <v>0.00800524374595805</v>
      </c>
      <c r="D102" s="23" t="n">
        <f aca="false">+B102*24</f>
        <v>209.768320722653</v>
      </c>
      <c r="E102" s="3" t="n">
        <f aca="false">ROUND(D102*365/1000,0)</f>
        <v>77</v>
      </c>
      <c r="F102" s="23"/>
      <c r="G102" s="0"/>
      <c r="H102" s="1" t="n">
        <f aca="false">+H101+0.25</f>
        <v>15</v>
      </c>
      <c r="I102" s="3" t="n">
        <f aca="false">+0.613*0.593*$B$2*H102*H102*H102</f>
        <v>1887.620447475</v>
      </c>
      <c r="J102" s="3" t="n">
        <f aca="false">+I102*24</f>
        <v>45302.8907394</v>
      </c>
      <c r="K102" s="3" t="n">
        <f aca="false">+J102*365/1000</f>
        <v>16535.555119881</v>
      </c>
      <c r="N102" s="1" t="n">
        <v>20200410</v>
      </c>
      <c r="O102" s="1" t="n">
        <v>39</v>
      </c>
      <c r="P102" s="1" t="n">
        <f aca="false">+O102/10</f>
        <v>3.9</v>
      </c>
      <c r="Q102" s="2" t="n">
        <f aca="false">+($M$2/0.593)*0.5*(-1*(-P102/($M$1*3/2)+1)*(-P102/($M$1*3/2)+1)*(-P102/($M$1*3/2)+1)-1*(-P102/($M$1*3/2)+1)*(-P102/($M$1*3/2)+1)+(-P102/($M$1*3/2)+1)+1)</f>
        <v>0.352333191942101</v>
      </c>
      <c r="R102" s="2" t="n">
        <f aca="false">+P102*P102*P102*0.613*Q102*$M$4</f>
        <v>19.7121312423959</v>
      </c>
      <c r="S102" s="3" t="n">
        <f aca="false">+P102*P102*P102*0.613*Q102*$M$4*24</f>
        <v>473.091149817501</v>
      </c>
      <c r="T102" s="3" t="n">
        <f aca="false">+P102*P102*P102*0.613*$M$2*$M$4*24</f>
        <v>737.884548104956</v>
      </c>
      <c r="U102" s="3"/>
      <c r="V102" s="3"/>
      <c r="AD102" s="0"/>
      <c r="AE102" s="0"/>
      <c r="AF102" s="0"/>
      <c r="AG102" s="0"/>
    </row>
    <row r="103" customFormat="false" ht="12.8" hidden="false" customHeight="false" outlineLevel="0" collapsed="false">
      <c r="A103" s="1" t="n">
        <f aca="false">+A102+0.5</f>
        <v>30.5</v>
      </c>
      <c r="B103" s="4" t="n">
        <f aca="false">IF(A103&lt;$B$6+0.1,0,IF(A103&gt;$B$4,B102*(C103/C102),+0.613*C103*$B$2*A103*A103*A103))</f>
        <v>3.94934184076598</v>
      </c>
      <c r="C103" s="22" t="n">
        <f aca="false">+($B$5/0.593)*0.5*(-1*(-A103/($B$4*3/2)+1)*(-A103/($B$4*3/2)+1)*(-A103/($B$4*3/2)+1)-1*(-A103/($B$4*3/2)+1)*(-A103/($B$4*3/2)+1)+(-A103/($B$4*3/2)+1)+1)</f>
        <v>0.00361718421113659</v>
      </c>
      <c r="D103" s="23" t="n">
        <f aca="false">+B103*24</f>
        <v>94.7842041783835</v>
      </c>
      <c r="E103" s="3" t="n">
        <f aca="false">ROUND(D103*365/1000,0)</f>
        <v>35</v>
      </c>
      <c r="F103" s="23"/>
      <c r="G103" s="0"/>
      <c r="H103" s="1" t="n">
        <f aca="false">+H102+0.25</f>
        <v>15.25</v>
      </c>
      <c r="I103" s="3" t="n">
        <f aca="false">+0.613*0.593*$B$2*H103*H103*H103</f>
        <v>1983.58322587187</v>
      </c>
      <c r="J103" s="3" t="n">
        <f aca="false">+I103*24</f>
        <v>47605.9974209248</v>
      </c>
      <c r="K103" s="3" t="n">
        <f aca="false">+J103*365/1000</f>
        <v>17376.1890586375</v>
      </c>
      <c r="N103" s="1" t="n">
        <v>20200411</v>
      </c>
      <c r="O103" s="1" t="n">
        <v>20</v>
      </c>
      <c r="P103" s="1" t="n">
        <f aca="false">+O103/10</f>
        <v>2</v>
      </c>
      <c r="Q103" s="2" t="n">
        <f aca="false">+($M$2/0.593)*0.5*(-1*(-P103/($M$1*3/2)+1)*(-P103/($M$1*3/2)+1)*(-P103/($M$1*3/2)+1)-1*(-P103/($M$1*3/2)+1)*(-P103/($M$1*3/2)+1)+(-P103/($M$1*3/2)+1)+1)</f>
        <v>0.206416692442073</v>
      </c>
      <c r="R103" s="2" t="n">
        <f aca="false">+P103*P103*P103*0.613*Q103*$M$4</f>
        <v>1.5574747135497</v>
      </c>
      <c r="S103" s="3" t="n">
        <f aca="false">+P103*P103*P103*0.613*Q103*$M$4*24</f>
        <v>37.3793931251927</v>
      </c>
      <c r="T103" s="3" t="n">
        <f aca="false">+P103*P103*P103*0.613*$M$2*$M$4*24</f>
        <v>99.514091350826</v>
      </c>
      <c r="U103" s="3"/>
      <c r="V103" s="3"/>
      <c r="AD103" s="0"/>
      <c r="AE103" s="0"/>
      <c r="AF103" s="0"/>
      <c r="AG103" s="0"/>
    </row>
    <row r="104" customFormat="false" ht="12.8" hidden="false" customHeight="false" outlineLevel="0" collapsed="false">
      <c r="A104" s="1" t="n">
        <f aca="false">+A103+0.5</f>
        <v>31</v>
      </c>
      <c r="B104" s="4" t="n">
        <f aca="false">IF(A104&lt;$B$6+0.1,0,IF(A104&gt;$B$4,B103*(C104/C103),+0.613*C104*$B$2*A104*A104*A104))</f>
        <v>1.00352128740773</v>
      </c>
      <c r="C104" s="22" t="n">
        <f aca="false">+($B$5/0.593)*0.5*(-1*(-A104/($B$4*3/2)+1)*(-A104/($B$4*3/2)+1)*(-A104/($B$4*3/2)+1)-1*(-A104/($B$4*3/2)+1)*(-A104/($B$4*3/2)+1)+(-A104/($B$4*3/2)+1)+1)</f>
        <v>0.000919120578239609</v>
      </c>
      <c r="D104" s="23" t="n">
        <f aca="false">+B104*24</f>
        <v>24.0845108977856</v>
      </c>
      <c r="E104" s="3" t="n">
        <f aca="false">ROUND(D104*365/1000,0)</f>
        <v>9</v>
      </c>
      <c r="F104" s="23"/>
      <c r="G104" s="0"/>
      <c r="H104" s="1" t="n">
        <f aca="false">+H103+0.25</f>
        <v>15.5</v>
      </c>
      <c r="I104" s="3" t="n">
        <f aca="false">+0.613*0.593*$B$2*H104*H104*H104</f>
        <v>2082.74447224918</v>
      </c>
      <c r="J104" s="3" t="n">
        <f aca="false">+I104*24</f>
        <v>49985.8673339802</v>
      </c>
      <c r="K104" s="3" t="n">
        <f aca="false">+J104*365/1000</f>
        <v>18244.8415769028</v>
      </c>
      <c r="N104" s="1" t="n">
        <v>20200412</v>
      </c>
      <c r="O104" s="1" t="n">
        <v>21</v>
      </c>
      <c r="P104" s="1" t="n">
        <f aca="false">+O104/10</f>
        <v>2.1</v>
      </c>
      <c r="Q104" s="2" t="n">
        <f aca="false">+($M$2/0.593)*0.5*(-1*(-P104/($M$1*3/2)+1)*(-P104/($M$1*3/2)+1)*(-P104/($M$1*3/2)+1)-1*(-P104/($M$1*3/2)+1)*(-P104/($M$1*3/2)+1)+(-P104/($M$1*3/2)+1)+1)</f>
        <v>0.215270610621306</v>
      </c>
      <c r="R104" s="2" t="n">
        <f aca="false">+P104*P104*P104*0.613*Q104*$M$4</f>
        <v>1.88030728873899</v>
      </c>
      <c r="S104" s="3" t="n">
        <f aca="false">+P104*P104*P104*0.613*Q104*$M$4*24</f>
        <v>45.1273749297358</v>
      </c>
      <c r="T104" s="3" t="n">
        <f aca="false">+P104*P104*P104*0.613*$M$2*$M$4*24</f>
        <v>115.2</v>
      </c>
      <c r="U104" s="3"/>
      <c r="V104" s="3"/>
      <c r="AD104" s="0"/>
      <c r="AE104" s="0"/>
      <c r="AF104" s="0"/>
      <c r="AG104" s="0"/>
    </row>
    <row r="105" customFormat="false" ht="12.8" hidden="false" customHeight="false" outlineLevel="0" collapsed="false">
      <c r="A105" s="1" t="n">
        <f aca="false">+A104+0.5</f>
        <v>31.5</v>
      </c>
      <c r="B105" s="4" t="n">
        <f aca="false">IF(A105&lt;$B$6+0.1,0,IF(A105&gt;$B$4,B104*(C105/C104),+0.613*C105*$B$2*A105*A105*A105))</f>
        <v>0</v>
      </c>
      <c r="C105" s="22" t="n">
        <f aca="false">+($B$5/0.593)*0.5*(-1*(-A105/($B$4*3/2)+1)*(-A105/($B$4*3/2)+1)*(-A105/($B$4*3/2)+1)-1*(-A105/($B$4*3/2)+1)*(-A105/($B$4*3/2)+1)+(-A105/($B$4*3/2)+1)+1)</f>
        <v>0</v>
      </c>
      <c r="D105" s="23" t="n">
        <f aca="false">+B105*24</f>
        <v>0</v>
      </c>
      <c r="E105" s="3" t="n">
        <f aca="false">ROUND(D105*365/1000,0)</f>
        <v>0</v>
      </c>
      <c r="F105" s="23"/>
      <c r="G105" s="0"/>
      <c r="H105" s="1" t="n">
        <f aca="false">+H104+0.25</f>
        <v>15.75</v>
      </c>
      <c r="I105" s="3" t="n">
        <f aca="false">+0.613*0.593*$B$2*H105*H105*H105</f>
        <v>2185.15662050825</v>
      </c>
      <c r="J105" s="3" t="n">
        <f aca="false">+I105*24</f>
        <v>52443.7588921979</v>
      </c>
      <c r="K105" s="3" t="n">
        <f aca="false">+J105*365/1000</f>
        <v>19141.9719956522</v>
      </c>
      <c r="N105" s="1" t="n">
        <v>20200413</v>
      </c>
      <c r="O105" s="1" t="n">
        <v>62</v>
      </c>
      <c r="P105" s="1" t="n">
        <f aca="false">+O105/10</f>
        <v>6.2</v>
      </c>
      <c r="Q105" s="2" t="n">
        <f aca="false">+($M$2/0.593)*0.5*(-1*(-P105/($M$1*3/2)+1)*(-P105/($M$1*3/2)+1)*(-P105/($M$1*3/2)+1)-1*(-P105/($M$1*3/2)+1)*(-P105/($M$1*3/2)+1)+(-P105/($M$1*3/2)+1)+1)</f>
        <v>0.47065591274032</v>
      </c>
      <c r="R105" s="2" t="n">
        <f aca="false">+P105*P105*P105*0.613*Q105*$M$4</f>
        <v>105.794914060443</v>
      </c>
      <c r="S105" s="3" t="n">
        <f aca="false">+P105*P105*P105*0.613*Q105*$M$4*24</f>
        <v>2539.07793745063</v>
      </c>
      <c r="T105" s="3" t="n">
        <f aca="false">+P105*P105*P105*0.613*$M$2*$M$4*24</f>
        <v>2964.62429543246</v>
      </c>
      <c r="U105" s="3"/>
      <c r="V105" s="3"/>
      <c r="AD105" s="0"/>
      <c r="AE105" s="0"/>
      <c r="AF105" s="0"/>
      <c r="AG105" s="0"/>
    </row>
    <row r="106" customFormat="false" ht="12.8" hidden="false" customHeight="false" outlineLevel="0" collapsed="false">
      <c r="A106" s="1" t="n">
        <f aca="false">+A105+0.5</f>
        <v>32</v>
      </c>
      <c r="B106" s="4" t="e">
        <f aca="false">IF(A106&lt;$B$6+0.1,0,IF(A106&gt;$B$4,B105*(C106/C105),+0.613*C106*$B$2*A106*A106*A106))</f>
        <v>#DIV/0!</v>
      </c>
      <c r="C106" s="22" t="n">
        <f aca="false">+($B$5/0.593)*0.5*(-1*(-A106/($B$4*3/2)+1)*(-A106/($B$4*3/2)+1)*(-A106/($B$4*3/2)+1)-1*(-A106/($B$4*3/2)+1)*(-A106/($B$4*3/2)+1)+(-A106/($B$4*3/2)+1)+1)</f>
        <v>0.000948769629150534</v>
      </c>
      <c r="D106" s="23" t="e">
        <f aca="false">+B106*24</f>
        <v>#DIV/0!</v>
      </c>
      <c r="E106" s="3" t="e">
        <f aca="false">ROUND(D106*365/1000,0)</f>
        <v>#DIV/0!</v>
      </c>
      <c r="F106" s="23"/>
      <c r="G106" s="0"/>
      <c r="H106" s="1" t="n">
        <f aca="false">+H105+0.25</f>
        <v>16</v>
      </c>
      <c r="I106" s="3" t="n">
        <f aca="false">+0.613*0.593*$B$2*H106*H106*H106</f>
        <v>2290.8721045504</v>
      </c>
      <c r="J106" s="3" t="n">
        <f aca="false">+I106*24</f>
        <v>54980.9305092096</v>
      </c>
      <c r="K106" s="3" t="n">
        <f aca="false">+J106*365/1000</f>
        <v>20068.0396358615</v>
      </c>
      <c r="N106" s="1" t="n">
        <v>20200414</v>
      </c>
      <c r="O106" s="1" t="n">
        <v>21</v>
      </c>
      <c r="P106" s="1" t="n">
        <f aca="false">+O106/10</f>
        <v>2.1</v>
      </c>
      <c r="Q106" s="2" t="n">
        <f aca="false">+($M$2/0.593)*0.5*(-1*(-P106/($M$1*3/2)+1)*(-P106/($M$1*3/2)+1)*(-P106/($M$1*3/2)+1)-1*(-P106/($M$1*3/2)+1)*(-P106/($M$1*3/2)+1)+(-P106/($M$1*3/2)+1)+1)</f>
        <v>0.215270610621306</v>
      </c>
      <c r="R106" s="2" t="n">
        <f aca="false">+P106*P106*P106*0.613*Q106*$M$4</f>
        <v>1.88030728873899</v>
      </c>
      <c r="S106" s="3" t="n">
        <f aca="false">+P106*P106*P106*0.613*Q106*$M$4*24</f>
        <v>45.1273749297358</v>
      </c>
      <c r="T106" s="3" t="n">
        <f aca="false">+P106*P106*P106*0.613*$M$2*$M$4*24</f>
        <v>115.2</v>
      </c>
      <c r="U106" s="3"/>
      <c r="V106" s="3"/>
      <c r="AD106" s="0"/>
      <c r="AE106" s="0"/>
      <c r="AF106" s="0"/>
      <c r="AG106" s="0"/>
    </row>
    <row r="107" customFormat="false" ht="12.8" hidden="false" customHeight="false" outlineLevel="0" collapsed="false">
      <c r="A107" s="0"/>
      <c r="B107" s="0"/>
      <c r="C107" s="0"/>
      <c r="D107" s="0"/>
      <c r="E107" s="1"/>
      <c r="F107" s="0"/>
      <c r="G107" s="16"/>
      <c r="H107" s="1" t="n">
        <f aca="false">+H106+0.25</f>
        <v>16.25</v>
      </c>
      <c r="I107" s="3" t="n">
        <f aca="false">+0.613*0.593*$B$2*H107*H107*H107</f>
        <v>2399.94335827695</v>
      </c>
      <c r="J107" s="3" t="n">
        <f aca="false">+I107*24</f>
        <v>57598.6405986469</v>
      </c>
      <c r="K107" s="3" t="n">
        <f aca="false">+J107*365/1000</f>
        <v>21023.5038185061</v>
      </c>
      <c r="N107" s="1" t="n">
        <v>20200415</v>
      </c>
      <c r="O107" s="1" t="n">
        <v>18</v>
      </c>
      <c r="P107" s="1" t="n">
        <f aca="false">+O107/10</f>
        <v>1.8</v>
      </c>
      <c r="Q107" s="2" t="n">
        <f aca="false">+($M$2/0.593)*0.5*(-1*(-P107/($M$1*3/2)+1)*(-P107/($M$1*3/2)+1)*(-P107/($M$1*3/2)+1)-1*(-P107/($M$1*3/2)+1)*(-P107/($M$1*3/2)+1)+(-P107/($M$1*3/2)+1)+1)</f>
        <v>0.188302545489923</v>
      </c>
      <c r="R107" s="2" t="n">
        <f aca="false">+P107*P107*P107*0.613*Q107*$M$4</f>
        <v>1.03576184551134</v>
      </c>
      <c r="S107" s="3" t="n">
        <f aca="false">+P107*P107*P107*0.613*Q107*$M$4*24</f>
        <v>24.8582842922721</v>
      </c>
      <c r="T107" s="3" t="n">
        <f aca="false">+P107*P107*P107*0.613*$M$2*$M$4*24</f>
        <v>72.5457725947522</v>
      </c>
      <c r="U107" s="3"/>
      <c r="V107" s="3"/>
      <c r="AD107" s="0"/>
      <c r="AE107" s="0"/>
      <c r="AF107" s="0"/>
      <c r="AG107" s="0"/>
    </row>
    <row r="108" customFormat="false" ht="12.8" hidden="false" customHeight="false" outlineLevel="0" collapsed="false">
      <c r="A108" s="0"/>
      <c r="B108" s="0"/>
      <c r="C108" s="0"/>
      <c r="D108" s="0"/>
      <c r="E108" s="1"/>
      <c r="F108" s="0"/>
      <c r="G108" s="16"/>
      <c r="H108" s="1" t="n">
        <f aca="false">+H107+0.25</f>
        <v>16.5</v>
      </c>
      <c r="I108" s="3" t="n">
        <f aca="false">+0.613*0.593*$B$2*H108*H108*H108</f>
        <v>2512.42281558923</v>
      </c>
      <c r="J108" s="3" t="n">
        <f aca="false">+I108*24</f>
        <v>60298.1475741414</v>
      </c>
      <c r="K108" s="3" t="n">
        <f aca="false">+J108*365/1000</f>
        <v>22008.8238645616</v>
      </c>
      <c r="N108" s="1" t="n">
        <v>20200416</v>
      </c>
      <c r="O108" s="1" t="n">
        <v>20</v>
      </c>
      <c r="P108" s="1" t="n">
        <f aca="false">+O108/10</f>
        <v>2</v>
      </c>
      <c r="Q108" s="2" t="n">
        <f aca="false">+($M$2/0.593)*0.5*(-1*(-P108/($M$1*3/2)+1)*(-P108/($M$1*3/2)+1)*(-P108/($M$1*3/2)+1)-1*(-P108/($M$1*3/2)+1)*(-P108/($M$1*3/2)+1)+(-P108/($M$1*3/2)+1)+1)</f>
        <v>0.206416692442073</v>
      </c>
      <c r="R108" s="2" t="n">
        <f aca="false">+P108*P108*P108*0.613*Q108*$M$4</f>
        <v>1.5574747135497</v>
      </c>
      <c r="S108" s="3" t="n">
        <f aca="false">+P108*P108*P108*0.613*Q108*$M$4*24</f>
        <v>37.3793931251927</v>
      </c>
      <c r="T108" s="3" t="n">
        <f aca="false">+P108*P108*P108*0.613*$M$2*$M$4*24</f>
        <v>99.514091350826</v>
      </c>
      <c r="U108" s="3"/>
      <c r="V108" s="3"/>
      <c r="AD108" s="0"/>
      <c r="AE108" s="0"/>
      <c r="AF108" s="0"/>
      <c r="AG108" s="0"/>
    </row>
    <row r="109" customFormat="false" ht="12.8" hidden="false" customHeight="false" outlineLevel="0" collapsed="false">
      <c r="A109" s="0"/>
      <c r="B109" s="0"/>
      <c r="C109" s="0"/>
      <c r="D109" s="0"/>
      <c r="E109" s="1"/>
      <c r="F109" s="0"/>
      <c r="G109" s="16"/>
      <c r="H109" s="1" t="n">
        <f aca="false">+H108+0.25</f>
        <v>16.75</v>
      </c>
      <c r="I109" s="3" t="n">
        <f aca="false">+0.613*0.593*$B$2*H109*H109*H109</f>
        <v>2628.36291038853</v>
      </c>
      <c r="J109" s="3" t="n">
        <f aca="false">+I109*24</f>
        <v>63080.7098493248</v>
      </c>
      <c r="K109" s="3" t="n">
        <f aca="false">+J109*365/1000</f>
        <v>23024.4590950036</v>
      </c>
      <c r="N109" s="1" t="n">
        <v>20200417</v>
      </c>
      <c r="O109" s="1" t="n">
        <v>48</v>
      </c>
      <c r="P109" s="1" t="n">
        <f aca="false">+O109/10</f>
        <v>4.8</v>
      </c>
      <c r="Q109" s="2" t="n">
        <f aca="false">+($M$2/0.593)*0.5*(-1*(-P109/($M$1*3/2)+1)*(-P109/($M$1*3/2)+1)*(-P109/($M$1*3/2)+1)-1*(-P109/($M$1*3/2)+1)*(-P109/($M$1*3/2)+1)+(-P109/($M$1*3/2)+1)+1)</f>
        <v>0.405821028555094</v>
      </c>
      <c r="R109" s="2" t="n">
        <f aca="false">+P109*P109*P109*0.613*Q109*$M$4</f>
        <v>42.3296289906139</v>
      </c>
      <c r="S109" s="3" t="n">
        <f aca="false">+P109*P109*P109*0.613*Q109*$M$4*24</f>
        <v>1015.91109577473</v>
      </c>
      <c r="T109" s="3" t="n">
        <f aca="false">+P109*P109*P109*0.613*$M$2*$M$4*24</f>
        <v>1375.68279883382</v>
      </c>
      <c r="U109" s="3"/>
      <c r="V109" s="3"/>
      <c r="AD109" s="0"/>
      <c r="AE109" s="0"/>
      <c r="AF109" s="0"/>
      <c r="AG109" s="0"/>
    </row>
    <row r="110" customFormat="false" ht="12.8" hidden="false" customHeight="false" outlineLevel="0" collapsed="false">
      <c r="A110" s="0"/>
      <c r="B110" s="0"/>
      <c r="C110" s="0"/>
      <c r="D110" s="0"/>
      <c r="E110" s="1"/>
      <c r="F110" s="0"/>
      <c r="G110" s="16"/>
      <c r="H110" s="1" t="n">
        <f aca="false">+H109+0.25</f>
        <v>17</v>
      </c>
      <c r="I110" s="3" t="n">
        <f aca="false">+0.613*0.593*$B$2*H110*H110*H110</f>
        <v>2747.8160765762</v>
      </c>
      <c r="J110" s="3" t="n">
        <f aca="false">+I110*24</f>
        <v>65947.5858378288</v>
      </c>
      <c r="K110" s="3" t="n">
        <f aca="false">+J110*365/1000</f>
        <v>24070.8688308075</v>
      </c>
      <c r="N110" s="1" t="n">
        <v>20200418</v>
      </c>
      <c r="O110" s="1" t="n">
        <v>29</v>
      </c>
      <c r="P110" s="1" t="n">
        <f aca="false">+O110/10</f>
        <v>2.9</v>
      </c>
      <c r="Q110" s="2" t="n">
        <f aca="false">+($M$2/0.593)*0.5*(-1*(-P110/($M$1*3/2)+1)*(-P110/($M$1*3/2)+1)*(-P110/($M$1*3/2)+1)-1*(-P110/($M$1*3/2)+1)*(-P110/($M$1*3/2)+1)+(-P110/($M$1*3/2)+1)+1)</f>
        <v>0.281320157124253</v>
      </c>
      <c r="R110" s="2" t="n">
        <f aca="false">+P110*P110*P110*0.613*Q110*$M$4</f>
        <v>6.47114375409461</v>
      </c>
      <c r="S110" s="3" t="n">
        <f aca="false">+P110*P110*P110*0.613*Q110*$M$4*24</f>
        <v>155.307450098271</v>
      </c>
      <c r="T110" s="3" t="n">
        <f aca="false">+P110*P110*P110*0.613*$M$2*$M$4*24</f>
        <v>303.381146744412</v>
      </c>
      <c r="U110" s="3"/>
      <c r="V110" s="3"/>
      <c r="AD110" s="0"/>
      <c r="AE110" s="0"/>
      <c r="AF110" s="0"/>
      <c r="AG110" s="0"/>
    </row>
    <row r="111" customFormat="false" ht="12.8" hidden="false" customHeight="false" outlineLevel="0" collapsed="false">
      <c r="A111" s="0"/>
      <c r="B111" s="0"/>
      <c r="C111" s="0"/>
      <c r="D111" s="0"/>
      <c r="E111" s="1"/>
      <c r="F111" s="0"/>
      <c r="G111" s="16"/>
      <c r="H111" s="1" t="n">
        <f aca="false">+H110+0.25</f>
        <v>17.25</v>
      </c>
      <c r="I111" s="3" t="n">
        <f aca="false">+0.613*0.593*$B$2*H111*H111*H111</f>
        <v>2870.83474805354</v>
      </c>
      <c r="J111" s="3" t="n">
        <f aca="false">+I111*24</f>
        <v>68900.033953285</v>
      </c>
      <c r="K111" s="3" t="n">
        <f aca="false">+J111*365/1000</f>
        <v>25148.512392949</v>
      </c>
      <c r="N111" s="1" t="n">
        <v>20200419</v>
      </c>
      <c r="O111" s="1" t="n">
        <v>47</v>
      </c>
      <c r="P111" s="1" t="n">
        <f aca="false">+O111/10</f>
        <v>4.7</v>
      </c>
      <c r="Q111" s="2" t="n">
        <f aca="false">+($M$2/0.593)*0.5*(-1*(-P111/($M$1*3/2)+1)*(-P111/($M$1*3/2)+1)*(-P111/($M$1*3/2)+1)-1*(-P111/($M$1*3/2)+1)*(-P111/($M$1*3/2)+1)+(-P111/($M$1*3/2)+1)+1)</f>
        <v>0.400348525334153</v>
      </c>
      <c r="R111" s="2" t="n">
        <f aca="false">+P111*P111*P111*0.613*Q111*$M$4</f>
        <v>39.2028832831433</v>
      </c>
      <c r="S111" s="3" t="n">
        <f aca="false">+P111*P111*P111*0.613*Q111*$M$4*24</f>
        <v>940.869198795438</v>
      </c>
      <c r="T111" s="3" t="n">
        <f aca="false">+P111*P111*P111*0.613*$M$2*$M$4*24</f>
        <v>1291.4814382896</v>
      </c>
      <c r="U111" s="3"/>
      <c r="V111" s="3"/>
      <c r="AD111" s="0"/>
      <c r="AE111" s="0"/>
      <c r="AF111" s="0"/>
      <c r="AG111" s="0"/>
    </row>
    <row r="112" customFormat="false" ht="12.8" hidden="false" customHeight="false" outlineLevel="0" collapsed="false">
      <c r="A112" s="0"/>
      <c r="B112" s="0"/>
      <c r="C112" s="0"/>
      <c r="D112" s="0"/>
      <c r="E112" s="1"/>
      <c r="F112" s="0"/>
      <c r="G112" s="16"/>
      <c r="H112" s="1" t="n">
        <f aca="false">+H111+0.25</f>
        <v>17.5</v>
      </c>
      <c r="I112" s="3" t="n">
        <f aca="false">+0.613*0.593*$B$2*H112*H112*H112</f>
        <v>2997.47135872188</v>
      </c>
      <c r="J112" s="3" t="n">
        <f aca="false">+I112*24</f>
        <v>71939.312609325</v>
      </c>
      <c r="K112" s="3" t="n">
        <f aca="false">+J112*365/1000</f>
        <v>26257.8491024036</v>
      </c>
      <c r="N112" s="1" t="n">
        <v>20200420</v>
      </c>
      <c r="O112" s="1" t="n">
        <v>67</v>
      </c>
      <c r="P112" s="1" t="n">
        <f aca="false">+O112/10</f>
        <v>6.7</v>
      </c>
      <c r="Q112" s="2" t="n">
        <f aca="false">+($M$2/0.593)*0.5*(-1*(-P112/($M$1*3/2)+1)*(-P112/($M$1*3/2)+1)*(-P112/($M$1*3/2)+1)-1*(-P112/($M$1*3/2)+1)*(-P112/($M$1*3/2)+1)+(-P112/($M$1*3/2)+1)+1)</f>
        <v>0.488707440896947</v>
      </c>
      <c r="R112" s="2" t="n">
        <f aca="false">+P112*P112*P112*0.613*Q112*$M$4</f>
        <v>138.630746623615</v>
      </c>
      <c r="S112" s="3" t="n">
        <f aca="false">+P112*P112*P112*0.613*Q112*$M$4*24</f>
        <v>3327.13791896676</v>
      </c>
      <c r="T112" s="3" t="n">
        <f aca="false">+P112*P112*P112*0.613*$M$2*$M$4*24</f>
        <v>3741.26958211856</v>
      </c>
      <c r="U112" s="3"/>
      <c r="V112" s="3"/>
      <c r="AD112" s="0"/>
      <c r="AE112" s="0"/>
      <c r="AF112" s="0"/>
      <c r="AG112" s="0"/>
    </row>
    <row r="113" customFormat="false" ht="12.8" hidden="false" customHeight="false" outlineLevel="0" collapsed="false">
      <c r="A113" s="0"/>
      <c r="B113" s="0"/>
      <c r="C113" s="0"/>
      <c r="D113" s="0"/>
      <c r="E113" s="1"/>
      <c r="F113" s="0"/>
      <c r="G113" s="16"/>
      <c r="H113" s="1" t="n">
        <f aca="false">+H112+0.25</f>
        <v>17.75</v>
      </c>
      <c r="I113" s="3" t="n">
        <f aca="false">+0.613*0.593*$B$2*H113*H113*H113</f>
        <v>3127.77834248252</v>
      </c>
      <c r="J113" s="3" t="n">
        <f aca="false">+I113*24</f>
        <v>75066.6802195805</v>
      </c>
      <c r="K113" s="3" t="n">
        <f aca="false">+J113*365/1000</f>
        <v>27399.3382801469</v>
      </c>
      <c r="N113" s="1" t="n">
        <v>20200421</v>
      </c>
      <c r="O113" s="1" t="n">
        <v>65</v>
      </c>
      <c r="P113" s="1" t="n">
        <f aca="false">+O113/10</f>
        <v>6.5</v>
      </c>
      <c r="Q113" s="2" t="n">
        <f aca="false">+($M$2/0.593)*0.5*(-1*(-P113/($M$1*3/2)+1)*(-P113/($M$1*3/2)+1)*(-P113/($M$1*3/2)+1)-1*(-P113/($M$1*3/2)+1)*(-P113/($M$1*3/2)+1)+(-P113/($M$1*3/2)+1)+1)</f>
        <v>0.481797077303028</v>
      </c>
      <c r="R113" s="2" t="n">
        <f aca="false">+P113*P113*P113*0.613*Q113*$M$4</f>
        <v>124.793059908064</v>
      </c>
      <c r="S113" s="3" t="n">
        <f aca="false">+P113*P113*P113*0.613*Q113*$M$4*24</f>
        <v>2995.03343779352</v>
      </c>
      <c r="T113" s="3" t="n">
        <f aca="false">+P113*P113*P113*0.613*$M$2*$M$4*24</f>
        <v>3416.13216715257</v>
      </c>
      <c r="U113" s="3"/>
      <c r="V113" s="3"/>
      <c r="AD113" s="0"/>
      <c r="AE113" s="0"/>
      <c r="AF113" s="0"/>
      <c r="AG113" s="0"/>
    </row>
    <row r="114" customFormat="false" ht="12.8" hidden="false" customHeight="false" outlineLevel="0" collapsed="false">
      <c r="A114" s="0"/>
      <c r="B114" s="0"/>
      <c r="C114" s="0"/>
      <c r="D114" s="0"/>
      <c r="E114" s="1"/>
      <c r="F114" s="0"/>
      <c r="G114" s="16"/>
      <c r="H114" s="1" t="n">
        <f aca="false">+H113+0.25</f>
        <v>18</v>
      </c>
      <c r="I114" s="3" t="n">
        <f aca="false">+0.613*0.593*$B$2*H114*H114*H114</f>
        <v>3261.8081332368</v>
      </c>
      <c r="J114" s="3" t="n">
        <f aca="false">+I114*24</f>
        <v>78283.3951976832</v>
      </c>
      <c r="K114" s="3" t="n">
        <f aca="false">+J114*365/1000</f>
        <v>28573.4392471544</v>
      </c>
      <c r="N114" s="1" t="n">
        <v>20200422</v>
      </c>
      <c r="O114" s="1" t="n">
        <v>53</v>
      </c>
      <c r="P114" s="1" t="n">
        <f aca="false">+O114/10</f>
        <v>5.3</v>
      </c>
      <c r="Q114" s="2" t="n">
        <f aca="false">+($M$2/0.593)*0.5*(-1*(-P114/($M$1*3/2)+1)*(-P114/($M$1*3/2)+1)*(-P114/($M$1*3/2)+1)-1*(-P114/($M$1*3/2)+1)*(-P114/($M$1*3/2)+1)+(-P114/($M$1*3/2)+1)+1)</f>
        <v>0.431468643555107</v>
      </c>
      <c r="R114" s="2" t="n">
        <f aca="false">+P114*P114*P114*0.613*Q114*$M$4</f>
        <v>60.5847124290226</v>
      </c>
      <c r="S114" s="3" t="n">
        <f aca="false">+P114*P114*P114*0.613*Q114*$M$4*24</f>
        <v>1454.03309829654</v>
      </c>
      <c r="T114" s="3" t="n">
        <f aca="false">+P114*P114*P114*0.613*$M$2*$M$4*24</f>
        <v>1851.91992225462</v>
      </c>
      <c r="U114" s="3"/>
      <c r="V114" s="3"/>
      <c r="AD114" s="0"/>
      <c r="AE114" s="0"/>
      <c r="AF114" s="0"/>
      <c r="AG114" s="0"/>
    </row>
    <row r="115" customFormat="false" ht="12.8" hidden="false" customHeight="false" outlineLevel="0" collapsed="false">
      <c r="A115" s="0"/>
      <c r="B115" s="0"/>
      <c r="C115" s="0"/>
      <c r="D115" s="0"/>
      <c r="E115" s="1"/>
      <c r="F115" s="0"/>
      <c r="G115" s="16"/>
      <c r="H115" s="1" t="n">
        <f aca="false">+H114+0.25</f>
        <v>18.25</v>
      </c>
      <c r="I115" s="3" t="n">
        <f aca="false">+0.613*0.593*$B$2*H115*H115*H115</f>
        <v>3399.61316488603</v>
      </c>
      <c r="J115" s="3" t="n">
        <f aca="false">+I115*24</f>
        <v>81590.7159572647</v>
      </c>
      <c r="K115" s="3" t="n">
        <f aca="false">+J115*365/1000</f>
        <v>29780.6113244016</v>
      </c>
      <c r="N115" s="1" t="n">
        <v>20200423</v>
      </c>
      <c r="O115" s="1" t="n">
        <v>23</v>
      </c>
      <c r="P115" s="1" t="n">
        <f aca="false">+O115/10</f>
        <v>2.3</v>
      </c>
      <c r="Q115" s="2" t="n">
        <f aca="false">+($M$2/0.593)*0.5*(-1*(-P115/($M$1*3/2)+1)*(-P115/($M$1*3/2)+1)*(-P115/($M$1*3/2)+1)-1*(-P115/($M$1*3/2)+1)*(-P115/($M$1*3/2)+1)+(-P115/($M$1*3/2)+1)+1)</f>
        <v>0.232575694272198</v>
      </c>
      <c r="R115" s="2" t="n">
        <f aca="false">+P115*P115*P115*0.613*Q115*$M$4</f>
        <v>2.66891066259668</v>
      </c>
      <c r="S115" s="3" t="n">
        <f aca="false">+P115*P115*P115*0.613*Q115*$M$4*24</f>
        <v>64.0538559023202</v>
      </c>
      <c r="T115" s="3" t="n">
        <f aca="false">+P115*P115*P115*0.613*$M$2*$M$4*24</f>
        <v>151.348493683187</v>
      </c>
      <c r="U115" s="3"/>
      <c r="V115" s="3"/>
      <c r="AD115" s="0"/>
      <c r="AE115" s="0"/>
      <c r="AF115" s="0"/>
      <c r="AG115" s="0"/>
    </row>
    <row r="116" customFormat="false" ht="12.8" hidden="false" customHeight="false" outlineLevel="0" collapsed="false">
      <c r="A116" s="0"/>
      <c r="B116" s="0"/>
      <c r="C116" s="0"/>
      <c r="D116" s="0"/>
      <c r="E116" s="1"/>
      <c r="F116" s="0"/>
      <c r="G116" s="16"/>
      <c r="H116" s="1" t="n">
        <f aca="false">+H115+0.25</f>
        <v>18.5</v>
      </c>
      <c r="I116" s="3" t="n">
        <f aca="false">+0.613*0.593*$B$2*H116*H116*H116</f>
        <v>3541.24587133153</v>
      </c>
      <c r="J116" s="3" t="n">
        <f aca="false">+I116*24</f>
        <v>84989.9009119566</v>
      </c>
      <c r="K116" s="3" t="n">
        <f aca="false">+J116*365/1000</f>
        <v>31021.3138328642</v>
      </c>
      <c r="N116" s="1" t="n">
        <v>20200424</v>
      </c>
      <c r="O116" s="1" t="n">
        <v>32</v>
      </c>
      <c r="P116" s="1" t="n">
        <f aca="false">+O116/10</f>
        <v>3.2</v>
      </c>
      <c r="Q116" s="2" t="n">
        <f aca="false">+($M$2/0.593)*0.5*(-1*(-P116/($M$1*3/2)+1)*(-P116/($M$1*3/2)+1)*(-P116/($M$1*3/2)+1)-1*(-P116/($M$1*3/2)+1)*(-P116/($M$1*3/2)+1)+(-P116/($M$1*3/2)+1)+1)</f>
        <v>0.303944043316163</v>
      </c>
      <c r="R116" s="2" t="n">
        <f aca="false">+P116*P116*P116*0.613*Q116*$M$4</f>
        <v>9.3935504914301</v>
      </c>
      <c r="S116" s="3" t="n">
        <f aca="false">+P116*P116*P116*0.613*Q116*$M$4*24</f>
        <v>225.445211794322</v>
      </c>
      <c r="T116" s="3" t="n">
        <f aca="false">+P116*P116*P116*0.613*$M$2*$M$4*24</f>
        <v>407.609718172984</v>
      </c>
      <c r="U116" s="3"/>
      <c r="V116" s="3"/>
      <c r="AD116" s="0"/>
      <c r="AE116" s="0"/>
      <c r="AF116" s="0"/>
      <c r="AG116" s="0"/>
      <c r="AP116" s="3"/>
      <c r="AQ116" s="3"/>
      <c r="AR116" s="3"/>
      <c r="AS116" s="3"/>
    </row>
    <row r="117" customFormat="false" ht="12.8" hidden="false" customHeight="false" outlineLevel="0" collapsed="false">
      <c r="A117" s="0"/>
      <c r="B117" s="0"/>
      <c r="C117" s="0"/>
      <c r="D117" s="0"/>
      <c r="E117" s="1"/>
      <c r="F117" s="0"/>
      <c r="G117" s="16"/>
      <c r="H117" s="1" t="n">
        <f aca="false">+H116+0.25</f>
        <v>18.75</v>
      </c>
      <c r="I117" s="3" t="n">
        <f aca="false">+0.613*0.593*$B$2*H117*H117*H117</f>
        <v>3686.75868647461</v>
      </c>
      <c r="J117" s="3" t="n">
        <f aca="false">+I117*24</f>
        <v>88482.2084753906</v>
      </c>
      <c r="K117" s="3" t="n">
        <f aca="false">+J117*365/1000</f>
        <v>32296.0060935176</v>
      </c>
      <c r="N117" s="1" t="n">
        <v>20200425</v>
      </c>
      <c r="O117" s="1" t="n">
        <v>31</v>
      </c>
      <c r="P117" s="1" t="n">
        <f aca="false">+O117/10</f>
        <v>3.1</v>
      </c>
      <c r="Q117" s="2" t="n">
        <f aca="false">+($M$2/0.593)*0.5*(-1*(-P117/($M$1*3/2)+1)*(-P117/($M$1*3/2)+1)*(-P117/($M$1*3/2)+1)-1*(-P117/($M$1*3/2)+1)*(-P117/($M$1*3/2)+1)+(-P117/($M$1*3/2)+1)+1)</f>
        <v>0.29653035743398</v>
      </c>
      <c r="R117" s="2" t="n">
        <f aca="false">+P117*P117*P117*0.613*Q117*$M$4</f>
        <v>8.33183086407682</v>
      </c>
      <c r="S117" s="3" t="n">
        <f aca="false">+P117*P117*P117*0.613*Q117*$M$4*24</f>
        <v>199.963940737844</v>
      </c>
      <c r="T117" s="3" t="n">
        <f aca="false">+P117*P117*P117*0.613*$M$2*$M$4*24</f>
        <v>370.578036929057</v>
      </c>
      <c r="U117" s="3"/>
      <c r="V117" s="3"/>
      <c r="AD117" s="0"/>
      <c r="AE117" s="0"/>
      <c r="AF117" s="0"/>
      <c r="AG117" s="0"/>
      <c r="AP117" s="13"/>
      <c r="AQ117" s="13"/>
      <c r="AR117" s="13"/>
      <c r="AS117" s="13"/>
    </row>
    <row r="118" customFormat="false" ht="12.8" hidden="false" customHeight="false" outlineLevel="0" collapsed="false">
      <c r="A118" s="0"/>
      <c r="B118" s="0"/>
      <c r="C118" s="0"/>
      <c r="D118" s="0"/>
      <c r="E118" s="1"/>
      <c r="F118" s="0"/>
      <c r="G118" s="16"/>
      <c r="H118" s="1" t="n">
        <f aca="false">+H117+0.25</f>
        <v>19</v>
      </c>
      <c r="I118" s="3" t="n">
        <f aca="false">+0.613*0.593*$B$2*H118*H118*H118</f>
        <v>3836.2040442166</v>
      </c>
      <c r="J118" s="3" t="n">
        <f aca="false">+I118*24</f>
        <v>92068.8970611984</v>
      </c>
      <c r="K118" s="3" t="n">
        <f aca="false">+J118*365/1000</f>
        <v>33605.1474273374</v>
      </c>
      <c r="N118" s="1" t="n">
        <v>20200426</v>
      </c>
      <c r="O118" s="1" t="n">
        <v>18</v>
      </c>
      <c r="P118" s="1" t="n">
        <f aca="false">+O118/10</f>
        <v>1.8</v>
      </c>
      <c r="Q118" s="2" t="n">
        <f aca="false">+($M$2/0.593)*0.5*(-1*(-P118/($M$1*3/2)+1)*(-P118/($M$1*3/2)+1)*(-P118/($M$1*3/2)+1)-1*(-P118/($M$1*3/2)+1)*(-P118/($M$1*3/2)+1)+(-P118/($M$1*3/2)+1)+1)</f>
        <v>0.188302545489923</v>
      </c>
      <c r="R118" s="2" t="n">
        <f aca="false">+P118*P118*P118*0.613*Q118*$M$4</f>
        <v>1.03576184551134</v>
      </c>
      <c r="S118" s="3" t="n">
        <f aca="false">+P118*P118*P118*0.613*Q118*$M$4*24</f>
        <v>24.8582842922721</v>
      </c>
      <c r="T118" s="3" t="n">
        <f aca="false">+P118*P118*P118*0.613*$M$2*$M$4*24</f>
        <v>72.5457725947522</v>
      </c>
      <c r="U118" s="3"/>
      <c r="V118" s="3"/>
      <c r="AD118" s="0"/>
      <c r="AE118" s="0"/>
      <c r="AF118" s="0"/>
      <c r="AG118" s="0"/>
    </row>
    <row r="119" customFormat="false" ht="12.8" hidden="false" customHeight="false" outlineLevel="0" collapsed="false">
      <c r="A119" s="0"/>
      <c r="B119" s="0"/>
      <c r="C119" s="0"/>
      <c r="D119" s="0"/>
      <c r="E119" s="1"/>
      <c r="F119" s="0"/>
      <c r="G119" s="16"/>
      <c r="H119" s="1" t="n">
        <f aca="false">+H118+0.25</f>
        <v>19.25</v>
      </c>
      <c r="I119" s="3" t="n">
        <f aca="false">+0.613*0.593*$B$2*H119*H119*H119</f>
        <v>3989.63437845882</v>
      </c>
      <c r="J119" s="3" t="n">
        <f aca="false">+I119*24</f>
        <v>95751.2250830116</v>
      </c>
      <c r="K119" s="3" t="n">
        <f aca="false">+J119*365/1000</f>
        <v>34949.1971552992</v>
      </c>
      <c r="N119" s="1" t="n">
        <v>20200427</v>
      </c>
      <c r="O119" s="1" t="n">
        <v>26</v>
      </c>
      <c r="P119" s="1" t="n">
        <f aca="false">+O119/10</f>
        <v>2.6</v>
      </c>
      <c r="Q119" s="2" t="n">
        <f aca="false">+($M$2/0.593)*0.5*(-1*(-P119/($M$1*3/2)+1)*(-P119/($M$1*3/2)+1)*(-P119/($M$1*3/2)+1)-1*(-P119/($M$1*3/2)+1)*(-P119/($M$1*3/2)+1)+(-P119/($M$1*3/2)+1)+1)</f>
        <v>0.257537111637928</v>
      </c>
      <c r="R119" s="2" t="n">
        <f aca="false">+P119*P119*P119*0.613*Q119*$M$4</f>
        <v>4.26919573773573</v>
      </c>
      <c r="S119" s="3" t="n">
        <f aca="false">+P119*P119*P119*0.613*Q119*$M$4*24</f>
        <v>102.460697705658</v>
      </c>
      <c r="T119" s="3" t="n">
        <f aca="false">+P119*P119*P119*0.613*$M$2*$M$4*24</f>
        <v>218.632458697765</v>
      </c>
      <c r="U119" s="3"/>
      <c r="V119" s="3"/>
      <c r="AD119" s="0"/>
      <c r="AE119" s="0"/>
      <c r="AF119" s="0"/>
      <c r="AG119" s="0"/>
    </row>
    <row r="120" customFormat="false" ht="12.8" hidden="false" customHeight="false" outlineLevel="0" collapsed="false">
      <c r="A120" s="0"/>
      <c r="B120" s="0"/>
      <c r="C120" s="0"/>
      <c r="D120" s="0"/>
      <c r="E120" s="1"/>
      <c r="F120" s="0"/>
      <c r="G120" s="16"/>
      <c r="H120" s="1" t="n">
        <f aca="false">+H119+0.25</f>
        <v>19.5</v>
      </c>
      <c r="I120" s="3" t="n">
        <f aca="false">+0.613*0.593*$B$2*H120*H120*H120</f>
        <v>4147.10212310258</v>
      </c>
      <c r="J120" s="3" t="n">
        <f aca="false">+I120*24</f>
        <v>99530.4509544618</v>
      </c>
      <c r="K120" s="3" t="n">
        <f aca="false">+J120*365/1000</f>
        <v>36328.6145983786</v>
      </c>
      <c r="N120" s="1" t="n">
        <v>20200428</v>
      </c>
      <c r="O120" s="1" t="n">
        <v>26</v>
      </c>
      <c r="P120" s="1" t="n">
        <f aca="false">+O120/10</f>
        <v>2.6</v>
      </c>
      <c r="Q120" s="2" t="n">
        <f aca="false">+($M$2/0.593)*0.5*(-1*(-P120/($M$1*3/2)+1)*(-P120/($M$1*3/2)+1)*(-P120/($M$1*3/2)+1)-1*(-P120/($M$1*3/2)+1)*(-P120/($M$1*3/2)+1)+(-P120/($M$1*3/2)+1)+1)</f>
        <v>0.257537111637928</v>
      </c>
      <c r="R120" s="2" t="n">
        <f aca="false">+P120*P120*P120*0.613*Q120*$M$4</f>
        <v>4.26919573773573</v>
      </c>
      <c r="S120" s="3" t="n">
        <f aca="false">+P120*P120*P120*0.613*Q120*$M$4*24</f>
        <v>102.460697705658</v>
      </c>
      <c r="T120" s="3" t="n">
        <f aca="false">+P120*P120*P120*0.613*$M$2*$M$4*24</f>
        <v>218.632458697765</v>
      </c>
      <c r="U120" s="3"/>
      <c r="V120" s="3"/>
      <c r="AD120" s="0"/>
      <c r="AE120" s="0"/>
      <c r="AF120" s="0"/>
      <c r="AG120" s="0"/>
    </row>
    <row r="121" customFormat="false" ht="12.8" hidden="false" customHeight="false" outlineLevel="0" collapsed="false">
      <c r="A121" s="0"/>
      <c r="B121" s="0"/>
      <c r="C121" s="0"/>
      <c r="D121" s="0"/>
      <c r="E121" s="1"/>
      <c r="F121" s="0"/>
      <c r="G121" s="16"/>
      <c r="H121" s="1" t="n">
        <f aca="false">+H120+0.25</f>
        <v>19.75</v>
      </c>
      <c r="I121" s="3" t="n">
        <f aca="false">+0.613*0.593*$B$2*H121*H121*H121</f>
        <v>4308.6597120492</v>
      </c>
      <c r="J121" s="3" t="n">
        <f aca="false">+I121*24</f>
        <v>103407.833089181</v>
      </c>
      <c r="K121" s="3" t="n">
        <f aca="false">+J121*365/1000</f>
        <v>37743.859077551</v>
      </c>
      <c r="N121" s="1" t="n">
        <v>20200429</v>
      </c>
      <c r="O121" s="1" t="n">
        <v>51</v>
      </c>
      <c r="P121" s="1" t="n">
        <f aca="false">+O121/10</f>
        <v>5.1</v>
      </c>
      <c r="Q121" s="2" t="n">
        <f aca="false">+($M$2/0.593)*0.5*(-1*(-P121/($M$1*3/2)+1)*(-P121/($M$1*3/2)+1)*(-P121/($M$1*3/2)+1)-1*(-P121/($M$1*3/2)+1)*(-P121/($M$1*3/2)+1)+(-P121/($M$1*3/2)+1)+1)</f>
        <v>0.421549731467152</v>
      </c>
      <c r="R121" s="2" t="n">
        <f aca="false">+P121*P121*P121*0.613*Q121*$M$4</f>
        <v>52.7406584965416</v>
      </c>
      <c r="S121" s="3" t="n">
        <f aca="false">+P121*P121*P121*0.613*Q121*$M$4*24</f>
        <v>1265.775803917</v>
      </c>
      <c r="T121" s="3" t="n">
        <f aca="false">+P121*P121*P121*0.613*$M$2*$M$4*24</f>
        <v>1650.0804664723</v>
      </c>
      <c r="U121" s="3"/>
      <c r="V121" s="3"/>
      <c r="AD121" s="0"/>
      <c r="AE121" s="0"/>
      <c r="AF121" s="0"/>
      <c r="AG121" s="0"/>
    </row>
    <row r="122" customFormat="false" ht="12.8" hidden="false" customHeight="false" outlineLevel="0" collapsed="false">
      <c r="A122" s="0"/>
      <c r="B122" s="0"/>
      <c r="C122" s="0"/>
      <c r="D122" s="0"/>
      <c r="E122" s="1"/>
      <c r="F122" s="1"/>
      <c r="H122" s="1" t="n">
        <f aca="false">+H121+0.25</f>
        <v>20</v>
      </c>
      <c r="I122" s="3" t="n">
        <f aca="false">+0.613*0.593*$B$2*H122*H122*H122</f>
        <v>4474.3595792</v>
      </c>
      <c r="J122" s="3" t="n">
        <f aca="false">+I122*24</f>
        <v>107384.6299008</v>
      </c>
      <c r="K122" s="3" t="n">
        <f aca="false">+J122*365/1000</f>
        <v>39195.389913792</v>
      </c>
      <c r="N122" s="1" t="n">
        <v>20200430</v>
      </c>
      <c r="O122" s="1" t="n">
        <v>55</v>
      </c>
      <c r="P122" s="1" t="n">
        <f aca="false">+O122/10</f>
        <v>5.5</v>
      </c>
      <c r="Q122" s="2" t="n">
        <f aca="false">+($M$2/0.593)*0.5*(-1*(-P122/($M$1*3/2)+1)*(-P122/($M$1*3/2)+1)*(-P122/($M$1*3/2)+1)-1*(-P122/($M$1*3/2)+1)*(-P122/($M$1*3/2)+1)+(-P122/($M$1*3/2)+1)+1)</f>
        <v>0.440940685147732</v>
      </c>
      <c r="R122" s="2" t="n">
        <f aca="false">+P122*P122*P122*0.613*Q122*$M$4</f>
        <v>69.1917705131913</v>
      </c>
      <c r="S122" s="3" t="n">
        <f aca="false">+P122*P122*P122*0.613*Q122*$M$4*24</f>
        <v>1660.60249231659</v>
      </c>
      <c r="T122" s="3" t="n">
        <f aca="false">+P122*P122*P122*0.613*$M$2*$M$4*24</f>
        <v>2069.58211856171</v>
      </c>
      <c r="U122" s="3" t="n">
        <f aca="false">SUM(S93:S122)</f>
        <v>18977.6701453351</v>
      </c>
      <c r="V122" s="3" t="n">
        <f aca="false">SUM(T93:T122)</f>
        <v>25062.5368318756</v>
      </c>
      <c r="AD122" s="0"/>
      <c r="AE122" s="0"/>
      <c r="AF122" s="0"/>
      <c r="AG122" s="0"/>
    </row>
    <row r="123" customFormat="false" ht="12.8" hidden="false" customHeight="false" outlineLevel="0" collapsed="false">
      <c r="D123" s="1"/>
      <c r="E123" s="1"/>
      <c r="F123" s="1"/>
      <c r="H123" s="1"/>
      <c r="I123" s="1"/>
      <c r="N123" s="1" t="n">
        <v>20200501</v>
      </c>
      <c r="O123" s="1" t="n">
        <v>53</v>
      </c>
      <c r="P123" s="1" t="n">
        <f aca="false">+O123/10</f>
        <v>5.3</v>
      </c>
      <c r="Q123" s="2" t="n">
        <f aca="false">+($M$2/0.593)*0.5*(-1*(-P123/($M$1*3/2)+1)*(-P123/($M$1*3/2)+1)*(-P123/($M$1*3/2)+1)-1*(-P123/($M$1*3/2)+1)*(-P123/($M$1*3/2)+1)+(-P123/($M$1*3/2)+1)+1)</f>
        <v>0.431468643555107</v>
      </c>
      <c r="R123" s="2" t="n">
        <f aca="false">+P123*P123*P123*0.613*Q123*$M$4</f>
        <v>60.5847124290226</v>
      </c>
      <c r="S123" s="3" t="n">
        <f aca="false">+P123*P123*P123*0.613*Q123*$M$4*24</f>
        <v>1454.03309829654</v>
      </c>
      <c r="T123" s="3" t="n">
        <f aca="false">+P123*P123*P123*0.613*$M$2*$M$4*24</f>
        <v>1851.91992225462</v>
      </c>
      <c r="U123" s="3"/>
      <c r="V123" s="3"/>
    </row>
    <row r="124" customFormat="false" ht="12.8" hidden="false" customHeight="false" outlineLevel="0" collapsed="false">
      <c r="D124" s="1"/>
      <c r="E124" s="1"/>
      <c r="F124" s="1"/>
      <c r="H124" s="1"/>
      <c r="I124" s="1"/>
      <c r="N124" s="1" t="n">
        <v>20200502</v>
      </c>
      <c r="O124" s="1" t="n">
        <v>44</v>
      </c>
      <c r="P124" s="1" t="n">
        <f aca="false">+O124/10</f>
        <v>4.4</v>
      </c>
      <c r="Q124" s="2" t="n">
        <f aca="false">+($M$2/0.593)*0.5*(-1*(-P124/($M$1*3/2)+1)*(-P124/($M$1*3/2)+1)*(-P124/($M$1*3/2)+1)-1*(-P124/($M$1*3/2)+1)*(-P124/($M$1*3/2)+1)+(-P124/($M$1*3/2)+1)+1)</f>
        <v>0.383232246839462</v>
      </c>
      <c r="R124" s="2" t="n">
        <f aca="false">+P124*P124*P124*0.613*Q124*$M$4</f>
        <v>30.7897581414054</v>
      </c>
      <c r="S124" s="3" t="n">
        <f aca="false">+P124*P124*P124*0.613*Q124*$M$4*24</f>
        <v>738.954195393729</v>
      </c>
      <c r="T124" s="3" t="n">
        <f aca="false">+P124*P124*P124*0.613*$M$2*$M$4*24</f>
        <v>1059.6260447036</v>
      </c>
      <c r="U124" s="3"/>
      <c r="V124" s="3"/>
    </row>
    <row r="125" customFormat="false" ht="12.8" hidden="false" customHeight="false" outlineLevel="0" collapsed="false">
      <c r="D125" s="1"/>
      <c r="E125" s="1"/>
      <c r="F125" s="1"/>
      <c r="H125" s="1"/>
      <c r="I125" s="1"/>
      <c r="N125" s="1" t="n">
        <v>20200503</v>
      </c>
      <c r="O125" s="1" t="n">
        <v>23</v>
      </c>
      <c r="P125" s="1" t="n">
        <f aca="false">+O125/10</f>
        <v>2.3</v>
      </c>
      <c r="Q125" s="2" t="n">
        <f aca="false">+($M$2/0.593)*0.5*(-1*(-P125/($M$1*3/2)+1)*(-P125/($M$1*3/2)+1)*(-P125/($M$1*3/2)+1)-1*(-P125/($M$1*3/2)+1)*(-P125/($M$1*3/2)+1)+(-P125/($M$1*3/2)+1)+1)</f>
        <v>0.232575694272198</v>
      </c>
      <c r="R125" s="2" t="n">
        <f aca="false">+P125*P125*P125*0.613*Q125*$M$4</f>
        <v>2.66891066259668</v>
      </c>
      <c r="S125" s="3" t="n">
        <f aca="false">+P125*P125*P125*0.613*Q125*$M$4*24</f>
        <v>64.0538559023202</v>
      </c>
      <c r="T125" s="3" t="n">
        <f aca="false">+P125*P125*P125*0.613*$M$2*$M$4*24</f>
        <v>151.348493683187</v>
      </c>
      <c r="U125" s="3"/>
      <c r="V125" s="3"/>
    </row>
    <row r="126" customFormat="false" ht="12.8" hidden="false" customHeight="false" outlineLevel="0" collapsed="false">
      <c r="D126" s="1"/>
      <c r="E126" s="1"/>
      <c r="F126" s="1"/>
      <c r="H126" s="1"/>
      <c r="I126" s="1"/>
      <c r="N126" s="1" t="n">
        <v>20200504</v>
      </c>
      <c r="O126" s="1" t="n">
        <v>41</v>
      </c>
      <c r="P126" s="1" t="n">
        <f aca="false">+O126/10</f>
        <v>4.1</v>
      </c>
      <c r="Q126" s="2" t="n">
        <f aca="false">+($M$2/0.593)*0.5*(-1*(-P126/($M$1*3/2)+1)*(-P126/($M$1*3/2)+1)*(-P126/($M$1*3/2)+1)-1*(-P126/($M$1*3/2)+1)*(-P126/($M$1*3/2)+1)+(-P126/($M$1*3/2)+1)+1)</f>
        <v>0.365052871975308</v>
      </c>
      <c r="R126" s="2" t="n">
        <f aca="false">+P126*P126*P126*0.613*Q126*$M$4</f>
        <v>23.7297707341083</v>
      </c>
      <c r="S126" s="3" t="n">
        <f aca="false">+P126*P126*P126*0.613*Q126*$M$4*24</f>
        <v>569.514497618599</v>
      </c>
      <c r="T126" s="3" t="n">
        <f aca="false">+P126*P126*P126*0.613*$M$2*$M$4*24</f>
        <v>857.326336248785</v>
      </c>
      <c r="U126" s="3"/>
      <c r="V126" s="3"/>
    </row>
    <row r="127" customFormat="false" ht="12.8" hidden="false" customHeight="false" outlineLevel="0" collapsed="false">
      <c r="D127" s="1"/>
      <c r="E127" s="1"/>
      <c r="F127" s="1"/>
      <c r="H127" s="1"/>
      <c r="I127" s="1"/>
      <c r="N127" s="1" t="n">
        <v>20200505</v>
      </c>
      <c r="O127" s="1" t="n">
        <v>43</v>
      </c>
      <c r="P127" s="1" t="n">
        <f aca="false">+O127/10</f>
        <v>4.3</v>
      </c>
      <c r="Q127" s="2" t="n">
        <f aca="false">+($M$2/0.593)*0.5*(-1*(-P127/($M$1*3/2)+1)*(-P127/($M$1*3/2)+1)*(-P127/($M$1*3/2)+1)-1*(-P127/($M$1*3/2)+1)*(-P127/($M$1*3/2)+1)+(-P127/($M$1*3/2)+1)+1)</f>
        <v>0.377291525806536</v>
      </c>
      <c r="R127" s="2" t="n">
        <f aca="false">+P127*P127*P127*0.613*Q127*$M$4</f>
        <v>28.2923238197351</v>
      </c>
      <c r="S127" s="3" t="n">
        <f aca="false">+P127*P127*P127*0.613*Q127*$M$4*24</f>
        <v>679.015771673643</v>
      </c>
      <c r="T127" s="3" t="n">
        <f aca="false">+P127*P127*P127*0.613*$M$2*$M$4*24</f>
        <v>989.008357628766</v>
      </c>
      <c r="U127" s="3"/>
      <c r="V127" s="3"/>
    </row>
    <row r="128" customFormat="false" ht="12.8" hidden="false" customHeight="false" outlineLevel="0" collapsed="false">
      <c r="D128" s="1"/>
      <c r="E128" s="1"/>
      <c r="F128" s="1"/>
      <c r="H128" s="1"/>
      <c r="I128" s="1"/>
      <c r="N128" s="1" t="n">
        <v>20200506</v>
      </c>
      <c r="O128" s="1" t="n">
        <v>26</v>
      </c>
      <c r="P128" s="1" t="n">
        <f aca="false">+O128/10</f>
        <v>2.6</v>
      </c>
      <c r="Q128" s="2" t="n">
        <f aca="false">+($M$2/0.593)*0.5*(-1*(-P128/($M$1*3/2)+1)*(-P128/($M$1*3/2)+1)*(-P128/($M$1*3/2)+1)-1*(-P128/($M$1*3/2)+1)*(-P128/($M$1*3/2)+1)+(-P128/($M$1*3/2)+1)+1)</f>
        <v>0.257537111637928</v>
      </c>
      <c r="R128" s="2" t="n">
        <f aca="false">+P128*P128*P128*0.613*Q128*$M$4</f>
        <v>4.26919573773573</v>
      </c>
      <c r="S128" s="3" t="n">
        <f aca="false">+P128*P128*P128*0.613*Q128*$M$4*24</f>
        <v>102.460697705658</v>
      </c>
      <c r="T128" s="3" t="n">
        <f aca="false">+P128*P128*P128*0.613*$M$2*$M$4*24</f>
        <v>218.632458697765</v>
      </c>
      <c r="U128" s="3"/>
      <c r="V128" s="3"/>
    </row>
    <row r="129" customFormat="false" ht="12.8" hidden="false" customHeight="false" outlineLevel="0" collapsed="false">
      <c r="D129" s="1"/>
      <c r="E129" s="1"/>
      <c r="F129" s="1"/>
      <c r="H129" s="1"/>
      <c r="I129" s="1"/>
      <c r="N129" s="1" t="n">
        <v>20200507</v>
      </c>
      <c r="O129" s="1" t="n">
        <v>14</v>
      </c>
      <c r="P129" s="1" t="n">
        <f aca="false">+O129/10</f>
        <v>1.4</v>
      </c>
      <c r="Q129" s="2" t="n">
        <f aca="false">+($M$2/0.593)*0.5*(-1*(-P129/($M$1*3/2)+1)*(-P129/($M$1*3/2)+1)*(-P129/($M$1*3/2)+1)-1*(-P129/($M$1*3/2)+1)*(-P129/($M$1*3/2)+1)+(-P129/($M$1*3/2)+1)+1)</f>
        <v>0.150429085048675</v>
      </c>
      <c r="R129" s="2" t="n">
        <f aca="false">+P129*P129*P129*0.613*Q129*$M$4</f>
        <v>0.389315884424108</v>
      </c>
      <c r="S129" s="3" t="n">
        <f aca="false">+P129*P129*P129*0.613*Q129*$M$4*24</f>
        <v>9.3435812261786</v>
      </c>
      <c r="T129" s="3" t="n">
        <f aca="false">+P129*P129*P129*0.613*$M$2*$M$4*24</f>
        <v>34.1333333333333</v>
      </c>
      <c r="U129" s="3"/>
      <c r="V129" s="3"/>
    </row>
    <row r="130" customFormat="false" ht="12.8" hidden="false" customHeight="false" outlineLevel="0" collapsed="false">
      <c r="D130" s="1"/>
      <c r="E130" s="1"/>
      <c r="F130" s="1"/>
      <c r="H130" s="1"/>
      <c r="I130" s="1"/>
      <c r="N130" s="1" t="n">
        <v>20200508</v>
      </c>
      <c r="O130" s="1" t="n">
        <v>20</v>
      </c>
      <c r="P130" s="1" t="n">
        <f aca="false">+O130/10</f>
        <v>2</v>
      </c>
      <c r="Q130" s="2" t="n">
        <f aca="false">+($M$2/0.593)*0.5*(-1*(-P130/($M$1*3/2)+1)*(-P130/($M$1*3/2)+1)*(-P130/($M$1*3/2)+1)-1*(-P130/($M$1*3/2)+1)*(-P130/($M$1*3/2)+1)+(-P130/($M$1*3/2)+1)+1)</f>
        <v>0.206416692442073</v>
      </c>
      <c r="R130" s="2" t="n">
        <f aca="false">+P130*P130*P130*0.613*Q130*$M$4</f>
        <v>1.5574747135497</v>
      </c>
      <c r="S130" s="3" t="n">
        <f aca="false">+P130*P130*P130*0.613*Q130*$M$4*24</f>
        <v>37.3793931251927</v>
      </c>
      <c r="T130" s="3" t="n">
        <f aca="false">+P130*P130*P130*0.613*$M$2*$M$4*24</f>
        <v>99.514091350826</v>
      </c>
      <c r="U130" s="3"/>
      <c r="V130" s="3"/>
    </row>
    <row r="131" customFormat="false" ht="12.8" hidden="false" customHeight="false" outlineLevel="0" collapsed="false">
      <c r="D131" s="1"/>
      <c r="E131" s="1"/>
      <c r="F131" s="1"/>
      <c r="H131" s="1"/>
      <c r="I131" s="1"/>
      <c r="N131" s="1" t="n">
        <v>20200509</v>
      </c>
      <c r="O131" s="1" t="n">
        <v>24</v>
      </c>
      <c r="P131" s="1" t="n">
        <f aca="false">+O131/10</f>
        <v>2.4</v>
      </c>
      <c r="Q131" s="2" t="n">
        <f aca="false">+($M$2/0.593)*0.5*(-1*(-P131/($M$1*3/2)+1)*(-P131/($M$1*3/2)+1)*(-P131/($M$1*3/2)+1)-1*(-P131/($M$1*3/2)+1)*(-P131/($M$1*3/2)+1)+(-P131/($M$1*3/2)+1)+1)</f>
        <v>0.241028282898301</v>
      </c>
      <c r="R131" s="2" t="n">
        <f aca="false">+P131*P131*P131*0.613*Q131*$M$4</f>
        <v>3.14259152231951</v>
      </c>
      <c r="S131" s="3" t="n">
        <f aca="false">+P131*P131*P131*0.613*Q131*$M$4*24</f>
        <v>75.4221965356683</v>
      </c>
      <c r="T131" s="3" t="n">
        <f aca="false">+P131*P131*P131*0.613*$M$2*$M$4*24</f>
        <v>171.960349854227</v>
      </c>
      <c r="U131" s="3"/>
      <c r="V131" s="3"/>
    </row>
    <row r="132" customFormat="false" ht="12.8" hidden="false" customHeight="false" outlineLevel="0" collapsed="false">
      <c r="D132" s="1"/>
      <c r="E132" s="1"/>
      <c r="F132" s="1"/>
      <c r="H132" s="1"/>
      <c r="I132" s="1"/>
      <c r="N132" s="1" t="n">
        <v>20200510</v>
      </c>
      <c r="O132" s="1" t="n">
        <v>37</v>
      </c>
      <c r="P132" s="1" t="n">
        <f aca="false">+O132/10</f>
        <v>3.7</v>
      </c>
      <c r="Q132" s="2" t="n">
        <f aca="false">+($M$2/0.593)*0.5*(-1*(-P132/($M$1*3/2)+1)*(-P132/($M$1*3/2)+1)*(-P132/($M$1*3/2)+1)-1*(-P132/($M$1*3/2)+1)*(-P132/($M$1*3/2)+1)+(-P132/($M$1*3/2)+1)+1)</f>
        <v>0.339126793089139</v>
      </c>
      <c r="R132" s="2" t="n">
        <f aca="false">+P132*P132*P132*0.613*Q132*$M$4</f>
        <v>16.2014348180076</v>
      </c>
      <c r="S132" s="3" t="n">
        <f aca="false">+P132*P132*P132*0.613*Q132*$M$4*24</f>
        <v>388.834435632183</v>
      </c>
      <c r="T132" s="3" t="n">
        <f aca="false">+P132*P132*P132*0.613*$M$2*$M$4*24</f>
        <v>630.085908649174</v>
      </c>
      <c r="U132" s="3"/>
      <c r="V132" s="3"/>
    </row>
    <row r="133" customFormat="false" ht="12.8" hidden="false" customHeight="false" outlineLevel="0" collapsed="false">
      <c r="D133" s="1"/>
      <c r="E133" s="1"/>
      <c r="F133" s="1"/>
      <c r="H133" s="1"/>
      <c r="I133" s="1"/>
      <c r="N133" s="1" t="n">
        <v>20200511</v>
      </c>
      <c r="O133" s="1" t="n">
        <v>79</v>
      </c>
      <c r="P133" s="1" t="n">
        <f aca="false">+O133/10</f>
        <v>7.9</v>
      </c>
      <c r="Q133" s="2" t="n">
        <f aca="false">+($M$2/0.593)*0.5*(-1*(-P133/($M$1*3/2)+1)*(-P133/($M$1*3/2)+1)*(-P133/($M$1*3/2)+1)-1*(-P133/($M$1*3/2)+1)*(-P133/($M$1*3/2)+1)+(-P133/($M$1*3/2)+1)+1)</f>
        <v>0.52182139849356</v>
      </c>
      <c r="R133" s="2" t="n">
        <f aca="false">+P133*P133*P133*0.613*Q133*$M$4</f>
        <v>242.65506499285</v>
      </c>
      <c r="S133" s="3" t="n">
        <f aca="false">+P133*P133*P133*0.613*Q133*$M$4*24</f>
        <v>5823.72155982839</v>
      </c>
      <c r="T133" s="3" t="n">
        <f aca="false">+P133*P133*P133*0.613*$M$2*$M$4*24</f>
        <v>6133.04101068999</v>
      </c>
      <c r="U133" s="3"/>
      <c r="V133" s="3"/>
    </row>
    <row r="134" customFormat="false" ht="12.8" hidden="false" customHeight="false" outlineLevel="0" collapsed="false">
      <c r="D134" s="1"/>
      <c r="E134" s="1"/>
      <c r="F134" s="1"/>
      <c r="H134" s="1"/>
      <c r="I134" s="1"/>
      <c r="N134" s="1" t="n">
        <v>20200512</v>
      </c>
      <c r="O134" s="1" t="n">
        <v>17</v>
      </c>
      <c r="P134" s="1" t="n">
        <f aca="false">+O134/10</f>
        <v>1.7</v>
      </c>
      <c r="Q134" s="2" t="n">
        <f aca="false">+($M$2/0.593)*0.5*(-1*(-P134/($M$1*3/2)+1)*(-P134/($M$1*3/2)+1)*(-P134/($M$1*3/2)+1)-1*(-P134/($M$1*3/2)+1)*(-P134/($M$1*3/2)+1)+(-P134/($M$1*3/2)+1)+1)</f>
        <v>0.179040893562562</v>
      </c>
      <c r="R134" s="2" t="n">
        <f aca="false">+P134*P134*P134*0.613*Q134*$M$4</f>
        <v>0.829631442994563</v>
      </c>
      <c r="S134" s="3" t="n">
        <f aca="false">+P134*P134*P134*0.613*Q134*$M$4*24</f>
        <v>19.9111546318695</v>
      </c>
      <c r="T134" s="3" t="n">
        <f aca="false">+P134*P134*P134*0.613*$M$2*$M$4*24</f>
        <v>61.114091350826</v>
      </c>
      <c r="U134" s="3"/>
      <c r="V134" s="3"/>
    </row>
    <row r="135" customFormat="false" ht="12.8" hidden="false" customHeight="false" outlineLevel="0" collapsed="false">
      <c r="D135" s="1"/>
      <c r="E135" s="1"/>
      <c r="F135" s="1"/>
      <c r="H135" s="1"/>
      <c r="I135" s="1"/>
      <c r="N135" s="1" t="n">
        <v>20200513</v>
      </c>
      <c r="O135" s="1" t="n">
        <v>38</v>
      </c>
      <c r="P135" s="1" t="n">
        <f aca="false">+O135/10</f>
        <v>3.8</v>
      </c>
      <c r="Q135" s="2" t="n">
        <f aca="false">+($M$2/0.593)*0.5*(-1*(-P135/($M$1*3/2)+1)*(-P135/($M$1*3/2)+1)*(-P135/($M$1*3/2)+1)-1*(-P135/($M$1*3/2)+1)*(-P135/($M$1*3/2)+1)+(-P135/($M$1*3/2)+1)+1)</f>
        <v>0.3457911881567</v>
      </c>
      <c r="R135" s="2" t="n">
        <f aca="false">+P135*P135*P135*0.613*Q135*$M$4</f>
        <v>17.8957916284816</v>
      </c>
      <c r="S135" s="3" t="n">
        <f aca="false">+P135*P135*P135*0.613*Q135*$M$4*24</f>
        <v>429.498999083558</v>
      </c>
      <c r="T135" s="3" t="n">
        <f aca="false">+P135*P135*P135*0.613*$M$2*$M$4*24</f>
        <v>682.567152575316</v>
      </c>
      <c r="U135" s="3"/>
      <c r="V135" s="3"/>
    </row>
    <row r="136" customFormat="false" ht="12.8" hidden="false" customHeight="false" outlineLevel="0" collapsed="false">
      <c r="D136" s="1"/>
      <c r="E136" s="1"/>
      <c r="F136" s="1"/>
      <c r="H136" s="1"/>
      <c r="I136" s="1"/>
      <c r="N136" s="1" t="n">
        <v>20200514</v>
      </c>
      <c r="O136" s="1" t="n">
        <v>48</v>
      </c>
      <c r="P136" s="1" t="n">
        <f aca="false">+O136/10</f>
        <v>4.8</v>
      </c>
      <c r="Q136" s="2" t="n">
        <f aca="false">+($M$2/0.593)*0.5*(-1*(-P136/($M$1*3/2)+1)*(-P136/($M$1*3/2)+1)*(-P136/($M$1*3/2)+1)-1*(-P136/($M$1*3/2)+1)*(-P136/($M$1*3/2)+1)+(-P136/($M$1*3/2)+1)+1)</f>
        <v>0.405821028555094</v>
      </c>
      <c r="R136" s="2" t="n">
        <f aca="false">+P136*P136*P136*0.613*Q136*$M$4</f>
        <v>42.3296289906139</v>
      </c>
      <c r="S136" s="3" t="n">
        <f aca="false">+P136*P136*P136*0.613*Q136*$M$4*24</f>
        <v>1015.91109577473</v>
      </c>
      <c r="T136" s="3" t="n">
        <f aca="false">+P136*P136*P136*0.613*$M$2*$M$4*24</f>
        <v>1375.68279883382</v>
      </c>
      <c r="U136" s="3"/>
      <c r="V136" s="3"/>
    </row>
    <row r="137" customFormat="false" ht="12.8" hidden="false" customHeight="false" outlineLevel="0" collapsed="false">
      <c r="D137" s="1"/>
      <c r="E137" s="1"/>
      <c r="F137" s="1"/>
      <c r="H137" s="1"/>
      <c r="I137" s="1"/>
      <c r="N137" s="1" t="n">
        <v>20200515</v>
      </c>
      <c r="O137" s="1" t="n">
        <v>30</v>
      </c>
      <c r="P137" s="1" t="n">
        <f aca="false">+O137/10</f>
        <v>3</v>
      </c>
      <c r="Q137" s="2" t="n">
        <f aca="false">+($M$2/0.593)*0.5*(-1*(-P137/($M$1*3/2)+1)*(-P137/($M$1*3/2)+1)*(-P137/($M$1*3/2)+1)-1*(-P137/($M$1*3/2)+1)*(-P137/($M$1*3/2)+1)+(-P137/($M$1*3/2)+1)+1)</f>
        <v>0.288989299229084</v>
      </c>
      <c r="R137" s="2" t="n">
        <f aca="false">+P137*P137*P137*0.613*Q137*$M$4</f>
        <v>7.35921902632432</v>
      </c>
      <c r="S137" s="3" t="n">
        <f aca="false">+P137*P137*P137*0.613*Q137*$M$4*24</f>
        <v>176.621256631784</v>
      </c>
      <c r="T137" s="3" t="n">
        <f aca="false">+P137*P137*P137*0.613*$M$2*$M$4*24</f>
        <v>335.860058309038</v>
      </c>
      <c r="U137" s="3"/>
      <c r="V137" s="3"/>
    </row>
    <row r="138" customFormat="false" ht="12.8" hidden="false" customHeight="false" outlineLevel="0" collapsed="false">
      <c r="D138" s="1"/>
      <c r="E138" s="1"/>
      <c r="F138" s="1"/>
      <c r="H138" s="1"/>
      <c r="I138" s="1"/>
      <c r="N138" s="1" t="n">
        <v>20200516</v>
      </c>
      <c r="O138" s="1" t="n">
        <v>32</v>
      </c>
      <c r="P138" s="1" t="n">
        <f aca="false">+O138/10</f>
        <v>3.2</v>
      </c>
      <c r="Q138" s="2" t="n">
        <f aca="false">+($M$2/0.593)*0.5*(-1*(-P138/($M$1*3/2)+1)*(-P138/($M$1*3/2)+1)*(-P138/($M$1*3/2)+1)-1*(-P138/($M$1*3/2)+1)*(-P138/($M$1*3/2)+1)+(-P138/($M$1*3/2)+1)+1)</f>
        <v>0.303944043316163</v>
      </c>
      <c r="R138" s="2" t="n">
        <f aca="false">+P138*P138*P138*0.613*Q138*$M$4</f>
        <v>9.3935504914301</v>
      </c>
      <c r="S138" s="3" t="n">
        <f aca="false">+P138*P138*P138*0.613*Q138*$M$4*24</f>
        <v>225.445211794322</v>
      </c>
      <c r="T138" s="3" t="n">
        <f aca="false">+P138*P138*P138*0.613*$M$2*$M$4*24</f>
        <v>407.609718172984</v>
      </c>
      <c r="U138" s="3"/>
      <c r="V138" s="3"/>
    </row>
    <row r="139" customFormat="false" ht="12.8" hidden="false" customHeight="false" outlineLevel="0" collapsed="false">
      <c r="D139" s="1"/>
      <c r="E139" s="1"/>
      <c r="F139" s="1"/>
      <c r="H139" s="1"/>
      <c r="I139" s="1"/>
      <c r="N139" s="1" t="n">
        <v>20200517</v>
      </c>
      <c r="O139" s="1" t="n">
        <v>23</v>
      </c>
      <c r="P139" s="1" t="n">
        <f aca="false">+O139/10</f>
        <v>2.3</v>
      </c>
      <c r="Q139" s="2" t="n">
        <f aca="false">+($M$2/0.593)*0.5*(-1*(-P139/($M$1*3/2)+1)*(-P139/($M$1*3/2)+1)*(-P139/($M$1*3/2)+1)-1*(-P139/($M$1*3/2)+1)*(-P139/($M$1*3/2)+1)+(-P139/($M$1*3/2)+1)+1)</f>
        <v>0.232575694272198</v>
      </c>
      <c r="R139" s="2" t="n">
        <f aca="false">+P139*P139*P139*0.613*Q139*$M$4</f>
        <v>2.66891066259668</v>
      </c>
      <c r="S139" s="3" t="n">
        <f aca="false">+P139*P139*P139*0.613*Q139*$M$4*24</f>
        <v>64.0538559023202</v>
      </c>
      <c r="T139" s="3" t="n">
        <f aca="false">+P139*P139*P139*0.613*$M$2*$M$4*24</f>
        <v>151.348493683187</v>
      </c>
      <c r="U139" s="3"/>
      <c r="V139" s="3"/>
    </row>
    <row r="140" customFormat="false" ht="12.8" hidden="false" customHeight="false" outlineLevel="0" collapsed="false">
      <c r="D140" s="1"/>
      <c r="E140" s="1"/>
      <c r="F140" s="1"/>
      <c r="H140" s="1"/>
      <c r="I140" s="1"/>
      <c r="N140" s="1" t="n">
        <v>20200518</v>
      </c>
      <c r="O140" s="1" t="n">
        <v>30</v>
      </c>
      <c r="P140" s="1" t="n">
        <f aca="false">+O140/10</f>
        <v>3</v>
      </c>
      <c r="Q140" s="2" t="n">
        <f aca="false">+($M$2/0.593)*0.5*(-1*(-P140/($M$1*3/2)+1)*(-P140/($M$1*3/2)+1)*(-P140/($M$1*3/2)+1)-1*(-P140/($M$1*3/2)+1)*(-P140/($M$1*3/2)+1)+(-P140/($M$1*3/2)+1)+1)</f>
        <v>0.288989299229084</v>
      </c>
      <c r="R140" s="2" t="n">
        <f aca="false">+P140*P140*P140*0.613*Q140*$M$4</f>
        <v>7.35921902632432</v>
      </c>
      <c r="S140" s="3" t="n">
        <f aca="false">+P140*P140*P140*0.613*Q140*$M$4*24</f>
        <v>176.621256631784</v>
      </c>
      <c r="T140" s="3" t="n">
        <f aca="false">+P140*P140*P140*0.613*$M$2*$M$4*24</f>
        <v>335.860058309038</v>
      </c>
      <c r="U140" s="3"/>
      <c r="V140" s="3"/>
    </row>
    <row r="141" customFormat="false" ht="12.8" hidden="false" customHeight="false" outlineLevel="0" collapsed="false">
      <c r="D141" s="1"/>
      <c r="E141" s="1"/>
      <c r="F141" s="1"/>
      <c r="H141" s="1"/>
      <c r="I141" s="1"/>
      <c r="N141" s="1" t="n">
        <v>20200519</v>
      </c>
      <c r="O141" s="1" t="n">
        <v>31</v>
      </c>
      <c r="P141" s="1" t="n">
        <f aca="false">+O141/10</f>
        <v>3.1</v>
      </c>
      <c r="Q141" s="2" t="n">
        <f aca="false">+($M$2/0.593)*0.5*(-1*(-P141/($M$1*3/2)+1)*(-P141/($M$1*3/2)+1)*(-P141/($M$1*3/2)+1)-1*(-P141/($M$1*3/2)+1)*(-P141/($M$1*3/2)+1)+(-P141/($M$1*3/2)+1)+1)</f>
        <v>0.29653035743398</v>
      </c>
      <c r="R141" s="2" t="n">
        <f aca="false">+P141*P141*P141*0.613*Q141*$M$4</f>
        <v>8.33183086407682</v>
      </c>
      <c r="S141" s="3" t="n">
        <f aca="false">+P141*P141*P141*0.613*Q141*$M$4*24</f>
        <v>199.963940737844</v>
      </c>
      <c r="T141" s="3" t="n">
        <f aca="false">+P141*P141*P141*0.613*$M$2*$M$4*24</f>
        <v>370.578036929057</v>
      </c>
      <c r="U141" s="3"/>
      <c r="V141" s="3"/>
    </row>
    <row r="142" customFormat="false" ht="12.8" hidden="false" customHeight="false" outlineLevel="0" collapsed="false">
      <c r="D142" s="1"/>
      <c r="E142" s="1"/>
      <c r="F142" s="1"/>
      <c r="H142" s="1"/>
      <c r="I142" s="1"/>
      <c r="N142" s="1" t="n">
        <v>20200520</v>
      </c>
      <c r="O142" s="1" t="n">
        <v>24</v>
      </c>
      <c r="P142" s="1" t="n">
        <f aca="false">+O142/10</f>
        <v>2.4</v>
      </c>
      <c r="Q142" s="2" t="n">
        <f aca="false">+($M$2/0.593)*0.5*(-1*(-P142/($M$1*3/2)+1)*(-P142/($M$1*3/2)+1)*(-P142/($M$1*3/2)+1)-1*(-P142/($M$1*3/2)+1)*(-P142/($M$1*3/2)+1)+(-P142/($M$1*3/2)+1)+1)</f>
        <v>0.241028282898301</v>
      </c>
      <c r="R142" s="2" t="n">
        <f aca="false">+P142*P142*P142*0.613*Q142*$M$4</f>
        <v>3.14259152231951</v>
      </c>
      <c r="S142" s="3" t="n">
        <f aca="false">+P142*P142*P142*0.613*Q142*$M$4*24</f>
        <v>75.4221965356683</v>
      </c>
      <c r="T142" s="3" t="n">
        <f aca="false">+P142*P142*P142*0.613*$M$2*$M$4*24</f>
        <v>171.960349854227</v>
      </c>
      <c r="U142" s="3"/>
      <c r="V142" s="3"/>
    </row>
    <row r="143" customFormat="false" ht="12.8" hidden="false" customHeight="false" outlineLevel="0" collapsed="false">
      <c r="D143" s="1"/>
      <c r="E143" s="1"/>
      <c r="F143" s="1"/>
      <c r="H143" s="1"/>
      <c r="I143" s="1"/>
      <c r="N143" s="1" t="n">
        <v>20200521</v>
      </c>
      <c r="O143" s="1" t="n">
        <v>16</v>
      </c>
      <c r="P143" s="1" t="n">
        <f aca="false">+O143/10</f>
        <v>1.6</v>
      </c>
      <c r="Q143" s="2" t="n">
        <f aca="false">+($M$2/0.593)*0.5*(-1*(-P143/($M$1*3/2)+1)*(-P143/($M$1*3/2)+1)*(-P143/($M$1*3/2)+1)-1*(-P143/($M$1*3/2)+1)*(-P143/($M$1*3/2)+1)+(-P143/($M$1*3/2)+1)+1)</f>
        <v>0.169641907231382</v>
      </c>
      <c r="R143" s="2" t="n">
        <f aca="false">+P143*P143*P143*0.613*Q143*$M$4</f>
        <v>0.655359043910791</v>
      </c>
      <c r="S143" s="3" t="n">
        <f aca="false">+P143*P143*P143*0.613*Q143*$M$4*24</f>
        <v>15.728617053859</v>
      </c>
      <c r="T143" s="3" t="n">
        <f aca="false">+P143*P143*P143*0.613*$M$2*$M$4*24</f>
        <v>50.9512147716229</v>
      </c>
      <c r="U143" s="3"/>
      <c r="V143" s="3"/>
    </row>
    <row r="144" customFormat="false" ht="12.8" hidden="false" customHeight="false" outlineLevel="0" collapsed="false">
      <c r="D144" s="1"/>
      <c r="E144" s="1"/>
      <c r="F144" s="1"/>
      <c r="H144" s="1"/>
      <c r="I144" s="1"/>
      <c r="N144" s="1" t="n">
        <v>20200522</v>
      </c>
      <c r="O144" s="1" t="n">
        <v>48</v>
      </c>
      <c r="P144" s="1" t="n">
        <f aca="false">+O144/10</f>
        <v>4.8</v>
      </c>
      <c r="Q144" s="2" t="n">
        <f aca="false">+($M$2/0.593)*0.5*(-1*(-P144/($M$1*3/2)+1)*(-P144/($M$1*3/2)+1)*(-P144/($M$1*3/2)+1)-1*(-P144/($M$1*3/2)+1)*(-P144/($M$1*3/2)+1)+(-P144/($M$1*3/2)+1)+1)</f>
        <v>0.405821028555094</v>
      </c>
      <c r="R144" s="2" t="n">
        <f aca="false">+P144*P144*P144*0.613*Q144*$M$4</f>
        <v>42.3296289906139</v>
      </c>
      <c r="S144" s="3" t="n">
        <f aca="false">+P144*P144*P144*0.613*Q144*$M$4*24</f>
        <v>1015.91109577473</v>
      </c>
      <c r="T144" s="3" t="n">
        <f aca="false">+P144*P144*P144*0.613*$M$2*$M$4*24</f>
        <v>1375.68279883382</v>
      </c>
      <c r="U144" s="3"/>
      <c r="V144" s="3"/>
    </row>
    <row r="145" customFormat="false" ht="12.8" hidden="false" customHeight="false" outlineLevel="0" collapsed="false">
      <c r="D145" s="1"/>
      <c r="E145" s="1"/>
      <c r="F145" s="1"/>
      <c r="H145" s="1"/>
      <c r="I145" s="1"/>
      <c r="N145" s="1" t="n">
        <v>20200523</v>
      </c>
      <c r="O145" s="1" t="n">
        <v>55</v>
      </c>
      <c r="P145" s="1" t="n">
        <f aca="false">+O145/10</f>
        <v>5.5</v>
      </c>
      <c r="Q145" s="2" t="n">
        <f aca="false">+($M$2/0.593)*0.5*(-1*(-P145/($M$1*3/2)+1)*(-P145/($M$1*3/2)+1)*(-P145/($M$1*3/2)+1)-1*(-P145/($M$1*3/2)+1)*(-P145/($M$1*3/2)+1)+(-P145/($M$1*3/2)+1)+1)</f>
        <v>0.440940685147732</v>
      </c>
      <c r="R145" s="2" t="n">
        <f aca="false">+P145*P145*P145*0.613*Q145*$M$4</f>
        <v>69.1917705131913</v>
      </c>
      <c r="S145" s="3" t="n">
        <f aca="false">+P145*P145*P145*0.613*Q145*$M$4*24</f>
        <v>1660.60249231659</v>
      </c>
      <c r="T145" s="3" t="n">
        <f aca="false">+P145*P145*P145*0.613*$M$2*$M$4*24</f>
        <v>2069.58211856171</v>
      </c>
      <c r="U145" s="3"/>
      <c r="V145" s="3"/>
    </row>
    <row r="146" customFormat="false" ht="12.8" hidden="false" customHeight="false" outlineLevel="0" collapsed="false">
      <c r="D146" s="1"/>
      <c r="E146" s="1"/>
      <c r="F146" s="1"/>
      <c r="H146" s="1"/>
      <c r="I146" s="1"/>
      <c r="N146" s="1" t="n">
        <v>20200524</v>
      </c>
      <c r="O146" s="1" t="n">
        <v>49</v>
      </c>
      <c r="P146" s="1" t="n">
        <f aca="false">+O146/10</f>
        <v>4.9</v>
      </c>
      <c r="Q146" s="2" t="n">
        <f aca="false">+($M$2/0.593)*0.5*(-1*(-P146/($M$1*3/2)+1)*(-P146/($M$1*3/2)+1)*(-P146/($M$1*3/2)+1)-1*(-P146/($M$1*3/2)+1)*(-P146/($M$1*3/2)+1)+(-P146/($M$1*3/2)+1)+1)</f>
        <v>0.411178256266093</v>
      </c>
      <c r="R146" s="2" t="n">
        <f aca="false">+P146*P146*P146*0.613*Q146*$M$4</f>
        <v>45.6251791913636</v>
      </c>
      <c r="S146" s="3" t="n">
        <f aca="false">+P146*P146*P146*0.613*Q146*$M$4*24</f>
        <v>1095.00430059273</v>
      </c>
      <c r="T146" s="3" t="n">
        <f aca="false">+P146*P146*P146*0.613*$M$2*$M$4*24</f>
        <v>1463.46666666667</v>
      </c>
      <c r="U146" s="3"/>
      <c r="V146" s="3"/>
    </row>
    <row r="147" customFormat="false" ht="12.8" hidden="false" customHeight="false" outlineLevel="0" collapsed="false">
      <c r="D147" s="1"/>
      <c r="E147" s="1"/>
      <c r="F147" s="1"/>
      <c r="H147" s="1"/>
      <c r="I147" s="1"/>
      <c r="N147" s="1" t="n">
        <v>20200525</v>
      </c>
      <c r="O147" s="1" t="n">
        <v>33</v>
      </c>
      <c r="P147" s="1" t="n">
        <f aca="false">+O147/10</f>
        <v>3.3</v>
      </c>
      <c r="Q147" s="2" t="n">
        <f aca="false">+($M$2/0.593)*0.5*(-1*(-P147/($M$1*3/2)+1)*(-P147/($M$1*3/2)+1)*(-P147/($M$1*3/2)+1)-1*(-P147/($M$1*3/2)+1)*(-P147/($M$1*3/2)+1)+(-P147/($M$1*3/2)+1)+1)</f>
        <v>0.311231068452854</v>
      </c>
      <c r="R147" s="2" t="n">
        <f aca="false">+P147*P147*P147*0.613*Q147*$M$4</f>
        <v>10.5489920715165</v>
      </c>
      <c r="S147" s="3" t="n">
        <f aca="false">+P147*P147*P147*0.613*Q147*$M$4*24</f>
        <v>253.175809716396</v>
      </c>
      <c r="T147" s="3" t="n">
        <f aca="false">+P147*P147*P147*0.613*$M$2*$M$4*24</f>
        <v>447.029737609329</v>
      </c>
      <c r="U147" s="3"/>
      <c r="V147" s="3"/>
    </row>
    <row r="148" customFormat="false" ht="12.8" hidden="false" customHeight="false" outlineLevel="0" collapsed="false">
      <c r="D148" s="1"/>
      <c r="E148" s="1"/>
      <c r="F148" s="1"/>
      <c r="H148" s="1"/>
      <c r="I148" s="1"/>
      <c r="N148" s="1" t="n">
        <v>20200526</v>
      </c>
      <c r="O148" s="1" t="n">
        <v>19</v>
      </c>
      <c r="P148" s="1" t="n">
        <f aca="false">+O148/10</f>
        <v>1.9</v>
      </c>
      <c r="Q148" s="2" t="n">
        <f aca="false">+($M$2/0.593)*0.5*(-1*(-P148/($M$1*3/2)+1)*(-P148/($M$1*3/2)+1)*(-P148/($M$1*3/2)+1)-1*(-P148/($M$1*3/2)+1)*(-P148/($M$1*3/2)+1)+(-P148/($M$1*3/2)+1)+1)</f>
        <v>0.197427574590686</v>
      </c>
      <c r="R148" s="2" t="n">
        <f aca="false">+P148*P148*P148*0.613*Q148*$M$4</f>
        <v>1.2771879596706</v>
      </c>
      <c r="S148" s="3" t="n">
        <f aca="false">+P148*P148*P148*0.613*Q148*$M$4*24</f>
        <v>30.6525110320943</v>
      </c>
      <c r="T148" s="3" t="n">
        <f aca="false">+P148*P148*P148*0.613*$M$2*$M$4*24</f>
        <v>85.3208940719145</v>
      </c>
      <c r="U148" s="3"/>
      <c r="V148" s="3"/>
    </row>
    <row r="149" customFormat="false" ht="12.8" hidden="false" customHeight="false" outlineLevel="0" collapsed="false">
      <c r="D149" s="1"/>
      <c r="E149" s="1"/>
      <c r="F149" s="1"/>
      <c r="H149" s="1"/>
      <c r="I149" s="1"/>
      <c r="N149" s="1" t="n">
        <v>20200527</v>
      </c>
      <c r="O149" s="1" t="n">
        <v>35</v>
      </c>
      <c r="P149" s="1" t="n">
        <f aca="false">+O149/10</f>
        <v>3.5</v>
      </c>
      <c r="Q149" s="2" t="n">
        <f aca="false">+($M$2/0.593)*0.5*(-1*(-P149/($M$1*3/2)+1)*(-P149/($M$1*3/2)+1)*(-P149/($M$1*3/2)+1)-1*(-P149/($M$1*3/2)+1)*(-P149/($M$1*3/2)+1)+(-P149/($M$1*3/2)+1)+1)</f>
        <v>0.325427982798649</v>
      </c>
      <c r="R149" s="2" t="n">
        <f aca="false">+P149*P149*P149*0.613*Q149*$M$4</f>
        <v>13.1596770018966</v>
      </c>
      <c r="S149" s="3" t="n">
        <f aca="false">+P149*P149*P149*0.613*Q149*$M$4*24</f>
        <v>315.832248045518</v>
      </c>
      <c r="T149" s="3" t="n">
        <f aca="false">+P149*P149*P149*0.613*$M$2*$M$4*24</f>
        <v>533.333333333333</v>
      </c>
      <c r="U149" s="3"/>
      <c r="V149" s="3"/>
    </row>
    <row r="150" customFormat="false" ht="12.8" hidden="false" customHeight="false" outlineLevel="0" collapsed="false">
      <c r="D150" s="1"/>
      <c r="E150" s="1"/>
      <c r="F150" s="1"/>
      <c r="H150" s="1"/>
      <c r="I150" s="1"/>
      <c r="N150" s="1" t="n">
        <v>20200528</v>
      </c>
      <c r="O150" s="1" t="n">
        <v>51</v>
      </c>
      <c r="P150" s="1" t="n">
        <f aca="false">+O150/10</f>
        <v>5.1</v>
      </c>
      <c r="Q150" s="2" t="n">
        <f aca="false">+($M$2/0.593)*0.5*(-1*(-P150/($M$1*3/2)+1)*(-P150/($M$1*3/2)+1)*(-P150/($M$1*3/2)+1)-1*(-P150/($M$1*3/2)+1)*(-P150/($M$1*3/2)+1)+(-P150/($M$1*3/2)+1)+1)</f>
        <v>0.421549731467152</v>
      </c>
      <c r="R150" s="2" t="n">
        <f aca="false">+P150*P150*P150*0.613*Q150*$M$4</f>
        <v>52.7406584965416</v>
      </c>
      <c r="S150" s="3" t="n">
        <f aca="false">+P150*P150*P150*0.613*Q150*$M$4*24</f>
        <v>1265.775803917</v>
      </c>
      <c r="T150" s="3" t="n">
        <f aca="false">+P150*P150*P150*0.613*$M$2*$M$4*24</f>
        <v>1650.0804664723</v>
      </c>
      <c r="U150" s="3"/>
      <c r="V150" s="3"/>
    </row>
    <row r="151" customFormat="false" ht="12.8" hidden="false" customHeight="false" outlineLevel="0" collapsed="false">
      <c r="D151" s="1"/>
      <c r="E151" s="1"/>
      <c r="F151" s="1"/>
      <c r="H151" s="1"/>
      <c r="I151" s="1"/>
      <c r="N151" s="1" t="n">
        <v>20200529</v>
      </c>
      <c r="O151" s="1" t="n">
        <v>37</v>
      </c>
      <c r="P151" s="1" t="n">
        <f aca="false">+O151/10</f>
        <v>3.7</v>
      </c>
      <c r="Q151" s="2" t="n">
        <f aca="false">+($M$2/0.593)*0.5*(-1*(-P151/($M$1*3/2)+1)*(-P151/($M$1*3/2)+1)*(-P151/($M$1*3/2)+1)-1*(-P151/($M$1*3/2)+1)*(-P151/($M$1*3/2)+1)+(-P151/($M$1*3/2)+1)+1)</f>
        <v>0.339126793089139</v>
      </c>
      <c r="R151" s="2" t="n">
        <f aca="false">+P151*P151*P151*0.613*Q151*$M$4</f>
        <v>16.2014348180076</v>
      </c>
      <c r="S151" s="3" t="n">
        <f aca="false">+P151*P151*P151*0.613*Q151*$M$4*24</f>
        <v>388.834435632183</v>
      </c>
      <c r="T151" s="3" t="n">
        <f aca="false">+P151*P151*P151*0.613*$M$2*$M$4*24</f>
        <v>630.085908649174</v>
      </c>
      <c r="U151" s="3"/>
      <c r="V151" s="3"/>
    </row>
    <row r="152" customFormat="false" ht="12.8" hidden="false" customHeight="false" outlineLevel="0" collapsed="false">
      <c r="D152" s="1"/>
      <c r="E152" s="1"/>
      <c r="F152" s="1"/>
      <c r="H152" s="1"/>
      <c r="I152" s="1"/>
      <c r="N152" s="1" t="n">
        <v>20200530</v>
      </c>
      <c r="O152" s="1" t="n">
        <v>40</v>
      </c>
      <c r="P152" s="1" t="n">
        <f aca="false">+O152/10</f>
        <v>4</v>
      </c>
      <c r="Q152" s="2" t="n">
        <f aca="false">+($M$2/0.593)*0.5*(-1*(-P152/($M$1*3/2)+1)*(-P152/($M$1*3/2)+1)*(-P152/($M$1*3/2)+1)-1*(-P152/($M$1*3/2)+1)*(-P152/($M$1*3/2)+1)+(-P152/($M$1*3/2)+1)+1)</f>
        <v>0.358753516022563</v>
      </c>
      <c r="R152" s="2" t="n">
        <f aca="false">+P152*P152*P152*0.613*Q152*$M$4</f>
        <v>21.6552071634028</v>
      </c>
      <c r="S152" s="3" t="n">
        <f aca="false">+P152*P152*P152*0.613*Q152*$M$4*24</f>
        <v>519.724971921668</v>
      </c>
      <c r="T152" s="3" t="n">
        <f aca="false">+P152*P152*P152*0.613*$M$2*$M$4*24</f>
        <v>796.112730806608</v>
      </c>
      <c r="U152" s="3"/>
      <c r="V152" s="3"/>
    </row>
    <row r="153" customFormat="false" ht="12.8" hidden="false" customHeight="false" outlineLevel="0" collapsed="false">
      <c r="D153" s="1"/>
      <c r="E153" s="1"/>
      <c r="F153" s="1"/>
      <c r="H153" s="1"/>
      <c r="I153" s="1"/>
      <c r="N153" s="1" t="n">
        <v>20200531</v>
      </c>
      <c r="O153" s="1" t="n">
        <v>46</v>
      </c>
      <c r="P153" s="1" t="n">
        <f aca="false">+O153/10</f>
        <v>4.6</v>
      </c>
      <c r="Q153" s="2" t="n">
        <f aca="false">+($M$2/0.593)*0.5*(-1*(-P153/($M$1*3/2)+1)*(-P153/($M$1*3/2)+1)*(-P153/($M$1*3/2)+1)-1*(-P153/($M$1*3/2)+1)*(-P153/($M$1*3/2)+1)+(-P153/($M$1*3/2)+1)+1)</f>
        <v>0.394760035026049</v>
      </c>
      <c r="R153" s="2" t="n">
        <f aca="false">+P153*P153*P153*0.613*Q153*$M$4</f>
        <v>36.2403911533417</v>
      </c>
      <c r="S153" s="3" t="n">
        <f aca="false">+P153*P153*P153*0.613*Q153*$M$4*24</f>
        <v>869.769387680201</v>
      </c>
      <c r="T153" s="3" t="n">
        <f aca="false">+P153*P153*P153*0.613*$M$2*$M$4*24</f>
        <v>1210.7879494655</v>
      </c>
      <c r="U153" s="3" t="n">
        <f aca="false">SUM(S123:S153)</f>
        <v>19757.193924345</v>
      </c>
      <c r="V153" s="3" t="n">
        <f aca="false">SUM(T123:T153)</f>
        <v>26401.6108843537</v>
      </c>
    </row>
    <row r="154" customFormat="false" ht="12.8" hidden="false" customHeight="false" outlineLevel="0" collapsed="false">
      <c r="D154" s="1"/>
      <c r="E154" s="1"/>
      <c r="F154" s="1"/>
      <c r="H154" s="1"/>
      <c r="I154" s="1"/>
      <c r="N154" s="1" t="n">
        <v>20200601</v>
      </c>
      <c r="O154" s="1" t="n">
        <v>32</v>
      </c>
      <c r="P154" s="1" t="n">
        <f aca="false">+O154/10</f>
        <v>3.2</v>
      </c>
      <c r="Q154" s="2" t="n">
        <f aca="false">+($M$2/0.593)*0.5*(-1*(-P154/($M$1*3/2)+1)*(-P154/($M$1*3/2)+1)*(-P154/($M$1*3/2)+1)-1*(-P154/($M$1*3/2)+1)*(-P154/($M$1*3/2)+1)+(-P154/($M$1*3/2)+1)+1)</f>
        <v>0.303944043316163</v>
      </c>
      <c r="R154" s="2" t="n">
        <f aca="false">+P154*P154*P154*0.613*Q154*$M$4</f>
        <v>9.3935504914301</v>
      </c>
      <c r="S154" s="3" t="n">
        <f aca="false">+P154*P154*P154*0.613*Q154*$M$4*24</f>
        <v>225.445211794322</v>
      </c>
      <c r="T154" s="3" t="n">
        <f aca="false">+P154*P154*P154*0.613*$M$2*$M$4*24</f>
        <v>407.609718172984</v>
      </c>
      <c r="U154" s="3"/>
      <c r="V154" s="3"/>
    </row>
    <row r="155" customFormat="false" ht="12.8" hidden="false" customHeight="false" outlineLevel="0" collapsed="false">
      <c r="D155" s="1"/>
      <c r="E155" s="1"/>
      <c r="F155" s="1"/>
      <c r="H155" s="1"/>
      <c r="I155" s="1"/>
      <c r="N155" s="1" t="n">
        <v>20200602</v>
      </c>
      <c r="O155" s="1" t="n">
        <v>20</v>
      </c>
      <c r="P155" s="1" t="n">
        <f aca="false">+O155/10</f>
        <v>2</v>
      </c>
      <c r="Q155" s="2" t="n">
        <f aca="false">+($M$2/0.593)*0.5*(-1*(-P155/($M$1*3/2)+1)*(-P155/($M$1*3/2)+1)*(-P155/($M$1*3/2)+1)-1*(-P155/($M$1*3/2)+1)*(-P155/($M$1*3/2)+1)+(-P155/($M$1*3/2)+1)+1)</f>
        <v>0.206416692442073</v>
      </c>
      <c r="R155" s="2" t="n">
        <f aca="false">+P155*P155*P155*0.613*Q155*$M$4</f>
        <v>1.5574747135497</v>
      </c>
      <c r="S155" s="3" t="n">
        <f aca="false">+P155*P155*P155*0.613*Q155*$M$4*24</f>
        <v>37.3793931251927</v>
      </c>
      <c r="T155" s="3" t="n">
        <f aca="false">+P155*P155*P155*0.613*$M$2*$M$4*24</f>
        <v>99.514091350826</v>
      </c>
      <c r="U155" s="3"/>
      <c r="V155" s="3"/>
    </row>
    <row r="156" customFormat="false" ht="12.8" hidden="false" customHeight="false" outlineLevel="0" collapsed="false">
      <c r="D156" s="1"/>
      <c r="E156" s="1"/>
      <c r="F156" s="1"/>
      <c r="H156" s="1"/>
      <c r="I156" s="1"/>
      <c r="N156" s="1" t="n">
        <v>20200603</v>
      </c>
      <c r="O156" s="1" t="n">
        <v>31</v>
      </c>
      <c r="P156" s="1" t="n">
        <f aca="false">+O156/10</f>
        <v>3.1</v>
      </c>
      <c r="Q156" s="2" t="n">
        <f aca="false">+($M$2/0.593)*0.5*(-1*(-P156/($M$1*3/2)+1)*(-P156/($M$1*3/2)+1)*(-P156/($M$1*3/2)+1)-1*(-P156/($M$1*3/2)+1)*(-P156/($M$1*3/2)+1)+(-P156/($M$1*3/2)+1)+1)</f>
        <v>0.29653035743398</v>
      </c>
      <c r="R156" s="2" t="n">
        <f aca="false">+P156*P156*P156*0.613*Q156*$M$4</f>
        <v>8.33183086407682</v>
      </c>
      <c r="S156" s="3" t="n">
        <f aca="false">+P156*P156*P156*0.613*Q156*$M$4*24</f>
        <v>199.963940737844</v>
      </c>
      <c r="T156" s="3" t="n">
        <f aca="false">+P156*P156*P156*0.613*$M$2*$M$4*24</f>
        <v>370.578036929057</v>
      </c>
      <c r="U156" s="3"/>
      <c r="V156" s="3"/>
    </row>
    <row r="157" customFormat="false" ht="12.8" hidden="false" customHeight="false" outlineLevel="0" collapsed="false">
      <c r="D157" s="1"/>
      <c r="E157" s="1"/>
      <c r="F157" s="1"/>
      <c r="H157" s="1"/>
      <c r="I157" s="1"/>
      <c r="N157" s="1" t="n">
        <v>20200604</v>
      </c>
      <c r="O157" s="1" t="n">
        <v>35</v>
      </c>
      <c r="P157" s="1" t="n">
        <f aca="false">+O157/10</f>
        <v>3.5</v>
      </c>
      <c r="Q157" s="2" t="n">
        <f aca="false">+($M$2/0.593)*0.5*(-1*(-P157/($M$1*3/2)+1)*(-P157/($M$1*3/2)+1)*(-P157/($M$1*3/2)+1)-1*(-P157/($M$1*3/2)+1)*(-P157/($M$1*3/2)+1)+(-P157/($M$1*3/2)+1)+1)</f>
        <v>0.325427982798649</v>
      </c>
      <c r="R157" s="2" t="n">
        <f aca="false">+P157*P157*P157*0.613*Q157*$M$4</f>
        <v>13.1596770018966</v>
      </c>
      <c r="S157" s="3" t="n">
        <f aca="false">+P157*P157*P157*0.613*Q157*$M$4*24</f>
        <v>315.832248045518</v>
      </c>
      <c r="T157" s="3" t="n">
        <f aca="false">+P157*P157*P157*0.613*$M$2*$M$4*24</f>
        <v>533.333333333333</v>
      </c>
      <c r="U157" s="3"/>
      <c r="V157" s="3"/>
    </row>
    <row r="158" customFormat="false" ht="12.8" hidden="false" customHeight="false" outlineLevel="0" collapsed="false">
      <c r="D158" s="1"/>
      <c r="E158" s="1"/>
      <c r="F158" s="1"/>
      <c r="H158" s="1"/>
      <c r="I158" s="1"/>
      <c r="N158" s="1" t="n">
        <v>20200605</v>
      </c>
      <c r="O158" s="1" t="n">
        <v>49</v>
      </c>
      <c r="P158" s="1" t="n">
        <f aca="false">+O158/10</f>
        <v>4.9</v>
      </c>
      <c r="Q158" s="2" t="n">
        <f aca="false">+($M$2/0.593)*0.5*(-1*(-P158/($M$1*3/2)+1)*(-P158/($M$1*3/2)+1)*(-P158/($M$1*3/2)+1)-1*(-P158/($M$1*3/2)+1)*(-P158/($M$1*3/2)+1)+(-P158/($M$1*3/2)+1)+1)</f>
        <v>0.411178256266093</v>
      </c>
      <c r="R158" s="2" t="n">
        <f aca="false">+P158*P158*P158*0.613*Q158*$M$4</f>
        <v>45.6251791913636</v>
      </c>
      <c r="S158" s="3" t="n">
        <f aca="false">+P158*P158*P158*0.613*Q158*$M$4*24</f>
        <v>1095.00430059273</v>
      </c>
      <c r="T158" s="3" t="n">
        <f aca="false">+P158*P158*P158*0.613*$M$2*$M$4*24</f>
        <v>1463.46666666667</v>
      </c>
      <c r="U158" s="3"/>
      <c r="V158" s="3"/>
    </row>
    <row r="159" customFormat="false" ht="12.8" hidden="false" customHeight="false" outlineLevel="0" collapsed="false">
      <c r="D159" s="1"/>
      <c r="E159" s="1"/>
      <c r="F159" s="1"/>
      <c r="H159" s="1"/>
      <c r="I159" s="1"/>
      <c r="N159" s="1" t="n">
        <v>20200606</v>
      </c>
      <c r="O159" s="1" t="n">
        <v>71</v>
      </c>
      <c r="P159" s="1" t="n">
        <f aca="false">+O159/10</f>
        <v>7.1</v>
      </c>
      <c r="Q159" s="2" t="n">
        <f aca="false">+($M$2/0.593)*0.5*(-1*(-P159/($M$1*3/2)+1)*(-P159/($M$1*3/2)+1)*(-P159/($M$1*3/2)+1)-1*(-P159/($M$1*3/2)+1)*(-P159/($M$1*3/2)+1)+(-P159/($M$1*3/2)+1)+1)</f>
        <v>0.501312794189841</v>
      </c>
      <c r="R159" s="2" t="n">
        <f aca="false">+P159*P159*P159*0.613*Q159*$M$4</f>
        <v>169.227148786659</v>
      </c>
      <c r="S159" s="3" t="n">
        <f aca="false">+P159*P159*P159*0.613*Q159*$M$4*24</f>
        <v>4061.45157087981</v>
      </c>
      <c r="T159" s="3" t="n">
        <f aca="false">+P159*P159*P159*0.613*$M$2*$M$4*24</f>
        <v>4452.14849368319</v>
      </c>
      <c r="U159" s="3"/>
      <c r="V159" s="3"/>
    </row>
    <row r="160" customFormat="false" ht="12.8" hidden="false" customHeight="false" outlineLevel="0" collapsed="false">
      <c r="D160" s="1"/>
      <c r="E160" s="1"/>
      <c r="F160" s="1"/>
      <c r="H160" s="1"/>
      <c r="I160" s="1"/>
      <c r="N160" s="1" t="n">
        <v>20200607</v>
      </c>
      <c r="O160" s="1" t="n">
        <v>47</v>
      </c>
      <c r="P160" s="1" t="n">
        <f aca="false">+O160/10</f>
        <v>4.7</v>
      </c>
      <c r="Q160" s="2" t="n">
        <f aca="false">+($M$2/0.593)*0.5*(-1*(-P160/($M$1*3/2)+1)*(-P160/($M$1*3/2)+1)*(-P160/($M$1*3/2)+1)-1*(-P160/($M$1*3/2)+1)*(-P160/($M$1*3/2)+1)+(-P160/($M$1*3/2)+1)+1)</f>
        <v>0.400348525334153</v>
      </c>
      <c r="R160" s="2" t="n">
        <f aca="false">+P160*P160*P160*0.613*Q160*$M$4</f>
        <v>39.2028832831433</v>
      </c>
      <c r="S160" s="3" t="n">
        <f aca="false">+P160*P160*P160*0.613*Q160*$M$4*24</f>
        <v>940.869198795438</v>
      </c>
      <c r="T160" s="3" t="n">
        <f aca="false">+P160*P160*P160*0.613*$M$2*$M$4*24</f>
        <v>1291.4814382896</v>
      </c>
      <c r="U160" s="3"/>
      <c r="V160" s="3"/>
    </row>
    <row r="161" customFormat="false" ht="12.8" hidden="false" customHeight="false" outlineLevel="0" collapsed="false">
      <c r="D161" s="1"/>
      <c r="E161" s="1"/>
      <c r="F161" s="1"/>
      <c r="H161" s="1"/>
      <c r="I161" s="1"/>
      <c r="N161" s="1" t="n">
        <v>20200608</v>
      </c>
      <c r="O161" s="1" t="n">
        <v>32</v>
      </c>
      <c r="P161" s="1" t="n">
        <f aca="false">+O161/10</f>
        <v>3.2</v>
      </c>
      <c r="Q161" s="2" t="n">
        <f aca="false">+($M$2/0.593)*0.5*(-1*(-P161/($M$1*3/2)+1)*(-P161/($M$1*3/2)+1)*(-P161/($M$1*3/2)+1)-1*(-P161/($M$1*3/2)+1)*(-P161/($M$1*3/2)+1)+(-P161/($M$1*3/2)+1)+1)</f>
        <v>0.303944043316163</v>
      </c>
      <c r="R161" s="2" t="n">
        <f aca="false">+P161*P161*P161*0.613*Q161*$M$4</f>
        <v>9.3935504914301</v>
      </c>
      <c r="S161" s="3" t="n">
        <f aca="false">+P161*P161*P161*0.613*Q161*$M$4*24</f>
        <v>225.445211794322</v>
      </c>
      <c r="T161" s="3" t="n">
        <f aca="false">+P161*P161*P161*0.613*$M$2*$M$4*24</f>
        <v>407.609718172984</v>
      </c>
      <c r="U161" s="3"/>
      <c r="V161" s="3"/>
    </row>
    <row r="162" customFormat="false" ht="12.8" hidden="false" customHeight="false" outlineLevel="0" collapsed="false">
      <c r="D162" s="1"/>
      <c r="E162" s="1"/>
      <c r="F162" s="1"/>
      <c r="H162" s="1"/>
      <c r="I162" s="1"/>
      <c r="N162" s="1" t="n">
        <v>20200609</v>
      </c>
      <c r="O162" s="1" t="n">
        <v>40</v>
      </c>
      <c r="P162" s="1" t="n">
        <f aca="false">+O162/10</f>
        <v>4</v>
      </c>
      <c r="Q162" s="2" t="n">
        <f aca="false">+($M$2/0.593)*0.5*(-1*(-P162/($M$1*3/2)+1)*(-P162/($M$1*3/2)+1)*(-P162/($M$1*3/2)+1)-1*(-P162/($M$1*3/2)+1)*(-P162/($M$1*3/2)+1)+(-P162/($M$1*3/2)+1)+1)</f>
        <v>0.358753516022563</v>
      </c>
      <c r="R162" s="2" t="n">
        <f aca="false">+P162*P162*P162*0.613*Q162*$M$4</f>
        <v>21.6552071634028</v>
      </c>
      <c r="S162" s="3" t="n">
        <f aca="false">+P162*P162*P162*0.613*Q162*$M$4*24</f>
        <v>519.724971921668</v>
      </c>
      <c r="T162" s="3" t="n">
        <f aca="false">+P162*P162*P162*0.613*$M$2*$M$4*24</f>
        <v>796.112730806608</v>
      </c>
      <c r="U162" s="3"/>
      <c r="V162" s="3"/>
    </row>
    <row r="163" customFormat="false" ht="12.8" hidden="false" customHeight="false" outlineLevel="0" collapsed="false">
      <c r="D163" s="1"/>
      <c r="E163" s="1"/>
      <c r="F163" s="1"/>
      <c r="H163" s="1"/>
      <c r="I163" s="1"/>
      <c r="N163" s="1" t="n">
        <v>20200610</v>
      </c>
      <c r="O163" s="1" t="n">
        <v>23</v>
      </c>
      <c r="P163" s="1" t="n">
        <f aca="false">+O163/10</f>
        <v>2.3</v>
      </c>
      <c r="Q163" s="2" t="n">
        <f aca="false">+($M$2/0.593)*0.5*(-1*(-P163/($M$1*3/2)+1)*(-P163/($M$1*3/2)+1)*(-P163/($M$1*3/2)+1)-1*(-P163/($M$1*3/2)+1)*(-P163/($M$1*3/2)+1)+(-P163/($M$1*3/2)+1)+1)</f>
        <v>0.232575694272198</v>
      </c>
      <c r="R163" s="2" t="n">
        <f aca="false">+P163*P163*P163*0.613*Q163*$M$4</f>
        <v>2.66891066259668</v>
      </c>
      <c r="S163" s="3" t="n">
        <f aca="false">+P163*P163*P163*0.613*Q163*$M$4*24</f>
        <v>64.0538559023202</v>
      </c>
      <c r="T163" s="3" t="n">
        <f aca="false">+P163*P163*P163*0.613*$M$2*$M$4*24</f>
        <v>151.348493683187</v>
      </c>
      <c r="U163" s="3"/>
      <c r="V163" s="3"/>
    </row>
    <row r="164" customFormat="false" ht="12.8" hidden="false" customHeight="false" outlineLevel="0" collapsed="false">
      <c r="D164" s="1"/>
      <c r="E164" s="1"/>
      <c r="F164" s="1"/>
      <c r="H164" s="1"/>
      <c r="I164" s="1"/>
      <c r="N164" s="1" t="n">
        <v>20200611</v>
      </c>
      <c r="O164" s="1" t="n">
        <v>29</v>
      </c>
      <c r="P164" s="1" t="n">
        <f aca="false">+O164/10</f>
        <v>2.9</v>
      </c>
      <c r="Q164" s="2" t="n">
        <f aca="false">+($M$2/0.593)*0.5*(-1*(-P164/($M$1*3/2)+1)*(-P164/($M$1*3/2)+1)*(-P164/($M$1*3/2)+1)-1*(-P164/($M$1*3/2)+1)*(-P164/($M$1*3/2)+1)+(-P164/($M$1*3/2)+1)+1)</f>
        <v>0.281320157124253</v>
      </c>
      <c r="R164" s="2" t="n">
        <f aca="false">+P164*P164*P164*0.613*Q164*$M$4</f>
        <v>6.47114375409461</v>
      </c>
      <c r="S164" s="3" t="n">
        <f aca="false">+P164*P164*P164*0.613*Q164*$M$4*24</f>
        <v>155.307450098271</v>
      </c>
      <c r="T164" s="3" t="n">
        <f aca="false">+P164*P164*P164*0.613*$M$2*$M$4*24</f>
        <v>303.381146744412</v>
      </c>
      <c r="U164" s="3"/>
      <c r="V164" s="3"/>
    </row>
    <row r="165" customFormat="false" ht="12.8" hidden="false" customHeight="false" outlineLevel="0" collapsed="false">
      <c r="D165" s="1"/>
      <c r="E165" s="1"/>
      <c r="F165" s="1"/>
      <c r="H165" s="1"/>
      <c r="I165" s="1"/>
      <c r="N165" s="1" t="n">
        <v>20200612</v>
      </c>
      <c r="O165" s="1" t="n">
        <v>34</v>
      </c>
      <c r="P165" s="1" t="n">
        <f aca="false">+O165/10</f>
        <v>3.4</v>
      </c>
      <c r="Q165" s="2" t="n">
        <f aca="false">+($M$2/0.593)*0.5*(-1*(-P165/($M$1*3/2)+1)*(-P165/($M$1*3/2)+1)*(-P165/($M$1*3/2)+1)-1*(-P165/($M$1*3/2)+1)*(-P165/($M$1*3/2)+1)+(-P165/($M$1*3/2)+1)+1)</f>
        <v>0.318392144421275</v>
      </c>
      <c r="R165" s="2" t="n">
        <f aca="false">+P165*P165*P165*0.613*Q165*$M$4</f>
        <v>11.8028067871346</v>
      </c>
      <c r="S165" s="3" t="n">
        <f aca="false">+P165*P165*P165*0.613*Q165*$M$4*24</f>
        <v>283.26736289123</v>
      </c>
      <c r="T165" s="3" t="n">
        <f aca="false">+P165*P165*P165*0.613*$M$2*$M$4*24</f>
        <v>488.912730806608</v>
      </c>
      <c r="U165" s="3"/>
      <c r="V165" s="3"/>
    </row>
    <row r="166" customFormat="false" ht="12.8" hidden="false" customHeight="false" outlineLevel="0" collapsed="false">
      <c r="D166" s="1"/>
      <c r="E166" s="1"/>
      <c r="F166" s="1"/>
      <c r="H166" s="1"/>
      <c r="I166" s="1"/>
      <c r="N166" s="1" t="n">
        <v>20200613</v>
      </c>
      <c r="O166" s="1" t="n">
        <v>22</v>
      </c>
      <c r="P166" s="1" t="n">
        <f aca="false">+O166/10</f>
        <v>2.2</v>
      </c>
      <c r="Q166" s="2" t="n">
        <f aca="false">+($M$2/0.593)*0.5*(-1*(-P166/($M$1*3/2)+1)*(-P166/($M$1*3/2)+1)*(-P166/($M$1*3/2)+1)-1*(-P166/($M$1*3/2)+1)*(-P166/($M$1*3/2)+1)+(-P166/($M$1*3/2)+1)+1)</f>
        <v>0.223990040705607</v>
      </c>
      <c r="R166" s="2" t="n">
        <f aca="false">+P166*P166*P166*0.613*Q166*$M$4</f>
        <v>2.24948423452287</v>
      </c>
      <c r="S166" s="3" t="n">
        <f aca="false">+P166*P166*P166*0.613*Q166*$M$4*24</f>
        <v>53.987621628549</v>
      </c>
      <c r="T166" s="3" t="n">
        <f aca="false">+P166*P166*P166*0.613*$M$2*$M$4*24</f>
        <v>132.45325558795</v>
      </c>
      <c r="U166" s="3"/>
      <c r="V166" s="3"/>
    </row>
    <row r="167" customFormat="false" ht="12.8" hidden="false" customHeight="false" outlineLevel="0" collapsed="false">
      <c r="D167" s="1"/>
      <c r="E167" s="1"/>
      <c r="F167" s="1"/>
      <c r="H167" s="1"/>
      <c r="I167" s="1"/>
      <c r="N167" s="1" t="n">
        <v>20200614</v>
      </c>
      <c r="O167" s="1" t="n">
        <v>21</v>
      </c>
      <c r="P167" s="1" t="n">
        <f aca="false">+O167/10</f>
        <v>2.1</v>
      </c>
      <c r="Q167" s="2" t="n">
        <f aca="false">+($M$2/0.593)*0.5*(-1*(-P167/($M$1*3/2)+1)*(-P167/($M$1*3/2)+1)*(-P167/($M$1*3/2)+1)-1*(-P167/($M$1*3/2)+1)*(-P167/($M$1*3/2)+1)+(-P167/($M$1*3/2)+1)+1)</f>
        <v>0.215270610621306</v>
      </c>
      <c r="R167" s="2" t="n">
        <f aca="false">+P167*P167*P167*0.613*Q167*$M$4</f>
        <v>1.88030728873899</v>
      </c>
      <c r="S167" s="3" t="n">
        <f aca="false">+P167*P167*P167*0.613*Q167*$M$4*24</f>
        <v>45.1273749297358</v>
      </c>
      <c r="T167" s="3" t="n">
        <f aca="false">+P167*P167*P167*0.613*$M$2*$M$4*24</f>
        <v>115.2</v>
      </c>
      <c r="U167" s="3"/>
      <c r="V167" s="3"/>
    </row>
    <row r="168" customFormat="false" ht="12.8" hidden="false" customHeight="false" outlineLevel="0" collapsed="false">
      <c r="D168" s="1"/>
      <c r="E168" s="1"/>
      <c r="F168" s="1"/>
      <c r="H168" s="1"/>
      <c r="I168" s="1"/>
      <c r="N168" s="1" t="n">
        <v>20200615</v>
      </c>
      <c r="O168" s="1" t="n">
        <v>18</v>
      </c>
      <c r="P168" s="1" t="n">
        <f aca="false">+O168/10</f>
        <v>1.8</v>
      </c>
      <c r="Q168" s="2" t="n">
        <f aca="false">+($M$2/0.593)*0.5*(-1*(-P168/($M$1*3/2)+1)*(-P168/($M$1*3/2)+1)*(-P168/($M$1*3/2)+1)-1*(-P168/($M$1*3/2)+1)*(-P168/($M$1*3/2)+1)+(-P168/($M$1*3/2)+1)+1)</f>
        <v>0.188302545489923</v>
      </c>
      <c r="R168" s="2" t="n">
        <f aca="false">+P168*P168*P168*0.613*Q168*$M$4</f>
        <v>1.03576184551134</v>
      </c>
      <c r="S168" s="3" t="n">
        <f aca="false">+P168*P168*P168*0.613*Q168*$M$4*24</f>
        <v>24.8582842922721</v>
      </c>
      <c r="T168" s="3" t="n">
        <f aca="false">+P168*P168*P168*0.613*$M$2*$M$4*24</f>
        <v>72.5457725947522</v>
      </c>
      <c r="U168" s="3"/>
      <c r="V168" s="3"/>
    </row>
    <row r="169" customFormat="false" ht="12.8" hidden="false" customHeight="false" outlineLevel="0" collapsed="false">
      <c r="D169" s="1"/>
      <c r="E169" s="1"/>
      <c r="F169" s="1"/>
      <c r="H169" s="1"/>
      <c r="I169" s="1"/>
      <c r="N169" s="1" t="n">
        <v>20200616</v>
      </c>
      <c r="O169" s="1" t="n">
        <v>17</v>
      </c>
      <c r="P169" s="1" t="n">
        <f aca="false">+O169/10</f>
        <v>1.7</v>
      </c>
      <c r="Q169" s="2" t="n">
        <f aca="false">+($M$2/0.593)*0.5*(-1*(-P169/($M$1*3/2)+1)*(-P169/($M$1*3/2)+1)*(-P169/($M$1*3/2)+1)-1*(-P169/($M$1*3/2)+1)*(-P169/($M$1*3/2)+1)+(-P169/($M$1*3/2)+1)+1)</f>
        <v>0.179040893562562</v>
      </c>
      <c r="R169" s="2" t="n">
        <f aca="false">+P169*P169*P169*0.613*Q169*$M$4</f>
        <v>0.829631442994563</v>
      </c>
      <c r="S169" s="3" t="n">
        <f aca="false">+P169*P169*P169*0.613*Q169*$M$4*24</f>
        <v>19.9111546318695</v>
      </c>
      <c r="T169" s="3" t="n">
        <f aca="false">+P169*P169*P169*0.613*$M$2*$M$4*24</f>
        <v>61.114091350826</v>
      </c>
      <c r="U169" s="3"/>
      <c r="V169" s="3"/>
    </row>
    <row r="170" customFormat="false" ht="12.8" hidden="false" customHeight="false" outlineLevel="0" collapsed="false">
      <c r="D170" s="1"/>
      <c r="E170" s="1"/>
      <c r="F170" s="1"/>
      <c r="H170" s="1"/>
      <c r="I170" s="1"/>
      <c r="N170" s="1" t="n">
        <v>20200617</v>
      </c>
      <c r="O170" s="1" t="n">
        <v>27</v>
      </c>
      <c r="P170" s="1" t="n">
        <f aca="false">+O170/10</f>
        <v>2.7</v>
      </c>
      <c r="Q170" s="2" t="n">
        <f aca="false">+($M$2/0.593)*0.5*(-1*(-P170/($M$1*3/2)+1)*(-P170/($M$1*3/2)+1)*(-P170/($M$1*3/2)+1)-1*(-P170/($M$1*3/2)+1)*(-P170/($M$1*3/2)+1)+(-P170/($M$1*3/2)+1)+1)</f>
        <v>0.265594774905897</v>
      </c>
      <c r="R170" s="2" t="n">
        <f aca="false">+P170*P170*P170*0.613*Q170*$M$4</f>
        <v>4.93056878524405</v>
      </c>
      <c r="S170" s="3" t="n">
        <f aca="false">+P170*P170*P170*0.613*Q170*$M$4*24</f>
        <v>118.333650845857</v>
      </c>
      <c r="T170" s="3" t="n">
        <f aca="false">+P170*P170*P170*0.613*$M$2*$M$4*24</f>
        <v>244.841982507289</v>
      </c>
      <c r="U170" s="3"/>
      <c r="V170" s="3"/>
    </row>
    <row r="171" customFormat="false" ht="12.8" hidden="false" customHeight="false" outlineLevel="0" collapsed="false">
      <c r="D171" s="1"/>
      <c r="E171" s="1"/>
      <c r="F171" s="1"/>
      <c r="H171" s="1"/>
      <c r="I171" s="1"/>
      <c r="N171" s="1" t="n">
        <v>20200618</v>
      </c>
      <c r="O171" s="1" t="n">
        <v>28</v>
      </c>
      <c r="P171" s="1" t="n">
        <f aca="false">+O171/10</f>
        <v>2.8</v>
      </c>
      <c r="Q171" s="2" t="n">
        <f aca="false">+($M$2/0.593)*0.5*(-1*(-P171/($M$1*3/2)+1)*(-P171/($M$1*3/2)+1)*(-P171/($M$1*3/2)+1)-1*(-P171/($M$1*3/2)+1)*(-P171/($M$1*3/2)+1)+(-P171/($M$1*3/2)+1)+1)</f>
        <v>0.273522219542264</v>
      </c>
      <c r="R171" s="2" t="n">
        <f aca="false">+P171*P171*P171*0.613*Q171*$M$4</f>
        <v>5.66308276228817</v>
      </c>
      <c r="S171" s="3" t="n">
        <f aca="false">+P171*P171*P171*0.613*Q171*$M$4*24</f>
        <v>135.913986294916</v>
      </c>
      <c r="T171" s="3" t="n">
        <f aca="false">+P171*P171*P171*0.613*$M$2*$M$4*24</f>
        <v>273.066666666667</v>
      </c>
      <c r="U171" s="3"/>
      <c r="V171" s="3"/>
    </row>
    <row r="172" customFormat="false" ht="12.8" hidden="false" customHeight="false" outlineLevel="0" collapsed="false">
      <c r="D172" s="1"/>
      <c r="E172" s="1"/>
      <c r="F172" s="1"/>
      <c r="H172" s="1"/>
      <c r="I172" s="1"/>
      <c r="N172" s="1" t="n">
        <v>20200619</v>
      </c>
      <c r="O172" s="1" t="n">
        <v>33</v>
      </c>
      <c r="P172" s="1" t="n">
        <f aca="false">+O172/10</f>
        <v>3.3</v>
      </c>
      <c r="Q172" s="2" t="n">
        <f aca="false">+($M$2/0.593)*0.5*(-1*(-P172/($M$1*3/2)+1)*(-P172/($M$1*3/2)+1)*(-P172/($M$1*3/2)+1)-1*(-P172/($M$1*3/2)+1)*(-P172/($M$1*3/2)+1)+(-P172/($M$1*3/2)+1)+1)</f>
        <v>0.311231068452854</v>
      </c>
      <c r="R172" s="2" t="n">
        <f aca="false">+P172*P172*P172*0.613*Q172*$M$4</f>
        <v>10.5489920715165</v>
      </c>
      <c r="S172" s="3" t="n">
        <f aca="false">+P172*P172*P172*0.613*Q172*$M$4*24</f>
        <v>253.175809716396</v>
      </c>
      <c r="T172" s="3" t="n">
        <f aca="false">+P172*P172*P172*0.613*$M$2*$M$4*24</f>
        <v>447.029737609329</v>
      </c>
      <c r="U172" s="3"/>
      <c r="V172" s="3"/>
    </row>
    <row r="173" customFormat="false" ht="12.8" hidden="false" customHeight="false" outlineLevel="0" collapsed="false">
      <c r="D173" s="1"/>
      <c r="E173" s="1"/>
      <c r="F173" s="1"/>
      <c r="H173" s="1"/>
      <c r="I173" s="1"/>
      <c r="N173" s="1" t="n">
        <v>20200620</v>
      </c>
      <c r="O173" s="1" t="n">
        <v>23</v>
      </c>
      <c r="P173" s="1" t="n">
        <f aca="false">+O173/10</f>
        <v>2.3</v>
      </c>
      <c r="Q173" s="2" t="n">
        <f aca="false">+($M$2/0.593)*0.5*(-1*(-P173/($M$1*3/2)+1)*(-P173/($M$1*3/2)+1)*(-P173/($M$1*3/2)+1)-1*(-P173/($M$1*3/2)+1)*(-P173/($M$1*3/2)+1)+(-P173/($M$1*3/2)+1)+1)</f>
        <v>0.232575694272198</v>
      </c>
      <c r="R173" s="2" t="n">
        <f aca="false">+P173*P173*P173*0.613*Q173*$M$4</f>
        <v>2.66891066259668</v>
      </c>
      <c r="S173" s="3" t="n">
        <f aca="false">+P173*P173*P173*0.613*Q173*$M$4*24</f>
        <v>64.0538559023202</v>
      </c>
      <c r="T173" s="3" t="n">
        <f aca="false">+P173*P173*P173*0.613*$M$2*$M$4*24</f>
        <v>151.348493683187</v>
      </c>
      <c r="U173" s="3"/>
      <c r="V173" s="3"/>
    </row>
    <row r="174" customFormat="false" ht="12.8" hidden="false" customHeight="false" outlineLevel="0" collapsed="false">
      <c r="D174" s="1"/>
      <c r="E174" s="1"/>
      <c r="F174" s="1"/>
      <c r="H174" s="1"/>
      <c r="I174" s="1"/>
      <c r="N174" s="1" t="n">
        <v>20200621</v>
      </c>
      <c r="O174" s="1" t="n">
        <v>37</v>
      </c>
      <c r="P174" s="1" t="n">
        <f aca="false">+O174/10</f>
        <v>3.7</v>
      </c>
      <c r="Q174" s="2" t="n">
        <f aca="false">+($M$2/0.593)*0.5*(-1*(-P174/($M$1*3/2)+1)*(-P174/($M$1*3/2)+1)*(-P174/($M$1*3/2)+1)-1*(-P174/($M$1*3/2)+1)*(-P174/($M$1*3/2)+1)+(-P174/($M$1*3/2)+1)+1)</f>
        <v>0.339126793089139</v>
      </c>
      <c r="R174" s="2" t="n">
        <f aca="false">+P174*P174*P174*0.613*Q174*$M$4</f>
        <v>16.2014348180076</v>
      </c>
      <c r="S174" s="3" t="n">
        <f aca="false">+P174*P174*P174*0.613*Q174*$M$4*24</f>
        <v>388.834435632183</v>
      </c>
      <c r="T174" s="3" t="n">
        <f aca="false">+P174*P174*P174*0.613*$M$2*$M$4*24</f>
        <v>630.085908649174</v>
      </c>
      <c r="U174" s="3"/>
      <c r="V174" s="3"/>
    </row>
    <row r="175" customFormat="false" ht="12.8" hidden="false" customHeight="false" outlineLevel="0" collapsed="false">
      <c r="D175" s="1"/>
      <c r="E175" s="1"/>
      <c r="F175" s="1"/>
      <c r="H175" s="1"/>
      <c r="I175" s="1"/>
      <c r="N175" s="1" t="n">
        <v>20200622</v>
      </c>
      <c r="O175" s="1" t="n">
        <v>23</v>
      </c>
      <c r="P175" s="1" t="n">
        <f aca="false">+O175/10</f>
        <v>2.3</v>
      </c>
      <c r="Q175" s="2" t="n">
        <f aca="false">+($M$2/0.593)*0.5*(-1*(-P175/($M$1*3/2)+1)*(-P175/($M$1*3/2)+1)*(-P175/($M$1*3/2)+1)-1*(-P175/($M$1*3/2)+1)*(-P175/($M$1*3/2)+1)+(-P175/($M$1*3/2)+1)+1)</f>
        <v>0.232575694272198</v>
      </c>
      <c r="R175" s="2" t="n">
        <f aca="false">+P175*P175*P175*0.613*Q175*$M$4</f>
        <v>2.66891066259668</v>
      </c>
      <c r="S175" s="3" t="n">
        <f aca="false">+P175*P175*P175*0.613*Q175*$M$4*24</f>
        <v>64.0538559023202</v>
      </c>
      <c r="T175" s="3" t="n">
        <f aca="false">+P175*P175*P175*0.613*$M$2*$M$4*24</f>
        <v>151.348493683187</v>
      </c>
      <c r="U175" s="3"/>
      <c r="V175" s="3"/>
    </row>
    <row r="176" customFormat="false" ht="12.8" hidden="false" customHeight="false" outlineLevel="0" collapsed="false">
      <c r="D176" s="1"/>
      <c r="E176" s="1"/>
      <c r="F176" s="1"/>
      <c r="H176" s="1"/>
      <c r="I176" s="1"/>
      <c r="N176" s="1" t="n">
        <v>20200623</v>
      </c>
      <c r="O176" s="1" t="n">
        <v>19</v>
      </c>
      <c r="P176" s="1" t="n">
        <f aca="false">+O176/10</f>
        <v>1.9</v>
      </c>
      <c r="Q176" s="2" t="n">
        <f aca="false">+($M$2/0.593)*0.5*(-1*(-P176/($M$1*3/2)+1)*(-P176/($M$1*3/2)+1)*(-P176/($M$1*3/2)+1)-1*(-P176/($M$1*3/2)+1)*(-P176/($M$1*3/2)+1)+(-P176/($M$1*3/2)+1)+1)</f>
        <v>0.197427574590686</v>
      </c>
      <c r="R176" s="2" t="n">
        <f aca="false">+P176*P176*P176*0.613*Q176*$M$4</f>
        <v>1.2771879596706</v>
      </c>
      <c r="S176" s="3" t="n">
        <f aca="false">+P176*P176*P176*0.613*Q176*$M$4*24</f>
        <v>30.6525110320943</v>
      </c>
      <c r="T176" s="3" t="n">
        <f aca="false">+P176*P176*P176*0.613*$M$2*$M$4*24</f>
        <v>85.3208940719145</v>
      </c>
      <c r="U176" s="3"/>
      <c r="V176" s="3"/>
    </row>
    <row r="177" customFormat="false" ht="12.8" hidden="false" customHeight="false" outlineLevel="0" collapsed="false">
      <c r="D177" s="1"/>
      <c r="E177" s="1"/>
      <c r="F177" s="1"/>
      <c r="H177" s="1"/>
      <c r="I177" s="1"/>
      <c r="N177" s="1" t="n">
        <v>20200624</v>
      </c>
      <c r="O177" s="1" t="n">
        <v>38</v>
      </c>
      <c r="P177" s="1" t="n">
        <f aca="false">+O177/10</f>
        <v>3.8</v>
      </c>
      <c r="Q177" s="2" t="n">
        <f aca="false">+($M$2/0.593)*0.5*(-1*(-P177/($M$1*3/2)+1)*(-P177/($M$1*3/2)+1)*(-P177/($M$1*3/2)+1)-1*(-P177/($M$1*3/2)+1)*(-P177/($M$1*3/2)+1)+(-P177/($M$1*3/2)+1)+1)</f>
        <v>0.3457911881567</v>
      </c>
      <c r="R177" s="2" t="n">
        <f aca="false">+P177*P177*P177*0.613*Q177*$M$4</f>
        <v>17.8957916284816</v>
      </c>
      <c r="S177" s="3" t="n">
        <f aca="false">+P177*P177*P177*0.613*Q177*$M$4*24</f>
        <v>429.498999083558</v>
      </c>
      <c r="T177" s="3" t="n">
        <f aca="false">+P177*P177*P177*0.613*$M$2*$M$4*24</f>
        <v>682.567152575316</v>
      </c>
      <c r="U177" s="3"/>
      <c r="V177" s="3"/>
    </row>
    <row r="178" customFormat="false" ht="12.8" hidden="false" customHeight="false" outlineLevel="0" collapsed="false">
      <c r="D178" s="1"/>
      <c r="E178" s="1"/>
      <c r="F178" s="1"/>
      <c r="H178" s="1"/>
      <c r="I178" s="1"/>
      <c r="N178" s="1" t="n">
        <v>20200625</v>
      </c>
      <c r="O178" s="1" t="n">
        <v>38</v>
      </c>
      <c r="P178" s="1" t="n">
        <f aca="false">+O178/10</f>
        <v>3.8</v>
      </c>
      <c r="Q178" s="2" t="n">
        <f aca="false">+($M$2/0.593)*0.5*(-1*(-P178/($M$1*3/2)+1)*(-P178/($M$1*3/2)+1)*(-P178/($M$1*3/2)+1)-1*(-P178/($M$1*3/2)+1)*(-P178/($M$1*3/2)+1)+(-P178/($M$1*3/2)+1)+1)</f>
        <v>0.3457911881567</v>
      </c>
      <c r="R178" s="2" t="n">
        <f aca="false">+P178*P178*P178*0.613*Q178*$M$4</f>
        <v>17.8957916284816</v>
      </c>
      <c r="S178" s="3" t="n">
        <f aca="false">+P178*P178*P178*0.613*Q178*$M$4*24</f>
        <v>429.498999083558</v>
      </c>
      <c r="T178" s="3" t="n">
        <f aca="false">+P178*P178*P178*0.613*$M$2*$M$4*24</f>
        <v>682.567152575316</v>
      </c>
      <c r="U178" s="3"/>
      <c r="V178" s="3"/>
    </row>
    <row r="179" customFormat="false" ht="12.8" hidden="false" customHeight="false" outlineLevel="0" collapsed="false">
      <c r="D179" s="1"/>
      <c r="E179" s="1"/>
      <c r="F179" s="1"/>
      <c r="H179" s="1"/>
      <c r="I179" s="1"/>
      <c r="N179" s="1" t="n">
        <v>20200626</v>
      </c>
      <c r="O179" s="1" t="n">
        <v>31</v>
      </c>
      <c r="P179" s="1" t="n">
        <f aca="false">+O179/10</f>
        <v>3.1</v>
      </c>
      <c r="Q179" s="2" t="n">
        <f aca="false">+($M$2/0.593)*0.5*(-1*(-P179/($M$1*3/2)+1)*(-P179/($M$1*3/2)+1)*(-P179/($M$1*3/2)+1)-1*(-P179/($M$1*3/2)+1)*(-P179/($M$1*3/2)+1)+(-P179/($M$1*3/2)+1)+1)</f>
        <v>0.29653035743398</v>
      </c>
      <c r="R179" s="2" t="n">
        <f aca="false">+P179*P179*P179*0.613*Q179*$M$4</f>
        <v>8.33183086407682</v>
      </c>
      <c r="S179" s="3" t="n">
        <f aca="false">+P179*P179*P179*0.613*Q179*$M$4*24</f>
        <v>199.963940737844</v>
      </c>
      <c r="T179" s="3" t="n">
        <f aca="false">+P179*P179*P179*0.613*$M$2*$M$4*24</f>
        <v>370.578036929057</v>
      </c>
      <c r="U179" s="3"/>
      <c r="V179" s="3"/>
    </row>
    <row r="180" customFormat="false" ht="12.8" hidden="false" customHeight="false" outlineLevel="0" collapsed="false">
      <c r="D180" s="1"/>
      <c r="E180" s="1"/>
      <c r="F180" s="1"/>
      <c r="H180" s="1"/>
      <c r="I180" s="1"/>
      <c r="N180" s="1" t="n">
        <v>20200627</v>
      </c>
      <c r="O180" s="1" t="n">
        <v>40</v>
      </c>
      <c r="P180" s="1" t="n">
        <f aca="false">+O180/10</f>
        <v>4</v>
      </c>
      <c r="Q180" s="2" t="n">
        <f aca="false">+($M$2/0.593)*0.5*(-1*(-P180/($M$1*3/2)+1)*(-P180/($M$1*3/2)+1)*(-P180/($M$1*3/2)+1)-1*(-P180/($M$1*3/2)+1)*(-P180/($M$1*3/2)+1)+(-P180/($M$1*3/2)+1)+1)</f>
        <v>0.358753516022563</v>
      </c>
      <c r="R180" s="2" t="n">
        <f aca="false">+P180*P180*P180*0.613*Q180*$M$4</f>
        <v>21.6552071634028</v>
      </c>
      <c r="S180" s="3" t="n">
        <f aca="false">+P180*P180*P180*0.613*Q180*$M$4*24</f>
        <v>519.724971921668</v>
      </c>
      <c r="T180" s="3" t="n">
        <f aca="false">+P180*P180*P180*0.613*$M$2*$M$4*24</f>
        <v>796.112730806608</v>
      </c>
      <c r="U180" s="3"/>
      <c r="V180" s="3"/>
    </row>
    <row r="181" customFormat="false" ht="12.8" hidden="false" customHeight="false" outlineLevel="0" collapsed="false">
      <c r="D181" s="1"/>
      <c r="E181" s="1"/>
      <c r="F181" s="1"/>
      <c r="H181" s="1"/>
      <c r="I181" s="1"/>
      <c r="N181" s="1" t="n">
        <v>20200628</v>
      </c>
      <c r="O181" s="1" t="n">
        <v>51</v>
      </c>
      <c r="P181" s="1" t="n">
        <f aca="false">+O181/10</f>
        <v>5.1</v>
      </c>
      <c r="Q181" s="2" t="n">
        <f aca="false">+($M$2/0.593)*0.5*(-1*(-P181/($M$1*3/2)+1)*(-P181/($M$1*3/2)+1)*(-P181/($M$1*3/2)+1)-1*(-P181/($M$1*3/2)+1)*(-P181/($M$1*3/2)+1)+(-P181/($M$1*3/2)+1)+1)</f>
        <v>0.421549731467152</v>
      </c>
      <c r="R181" s="2" t="n">
        <f aca="false">+P181*P181*P181*0.613*Q181*$M$4</f>
        <v>52.7406584965416</v>
      </c>
      <c r="S181" s="3" t="n">
        <f aca="false">+P181*P181*P181*0.613*Q181*$M$4*24</f>
        <v>1265.775803917</v>
      </c>
      <c r="T181" s="3" t="n">
        <f aca="false">+P181*P181*P181*0.613*$M$2*$M$4*24</f>
        <v>1650.0804664723</v>
      </c>
      <c r="U181" s="3"/>
      <c r="V181" s="3"/>
    </row>
    <row r="182" customFormat="false" ht="12.8" hidden="false" customHeight="false" outlineLevel="0" collapsed="false">
      <c r="D182" s="1"/>
      <c r="E182" s="1"/>
      <c r="F182" s="1"/>
      <c r="H182" s="1"/>
      <c r="I182" s="1"/>
      <c r="N182" s="1" t="n">
        <v>20200629</v>
      </c>
      <c r="O182" s="1" t="n">
        <v>65</v>
      </c>
      <c r="P182" s="1" t="n">
        <f aca="false">+O182/10</f>
        <v>6.5</v>
      </c>
      <c r="Q182" s="2" t="n">
        <f aca="false">+($M$2/0.593)*0.5*(-1*(-P182/($M$1*3/2)+1)*(-P182/($M$1*3/2)+1)*(-P182/($M$1*3/2)+1)-1*(-P182/($M$1*3/2)+1)*(-P182/($M$1*3/2)+1)+(-P182/($M$1*3/2)+1)+1)</f>
        <v>0.481797077303028</v>
      </c>
      <c r="R182" s="2" t="n">
        <f aca="false">+P182*P182*P182*0.613*Q182*$M$4</f>
        <v>124.793059908064</v>
      </c>
      <c r="S182" s="3" t="n">
        <f aca="false">+P182*P182*P182*0.613*Q182*$M$4*24</f>
        <v>2995.03343779352</v>
      </c>
      <c r="T182" s="3" t="n">
        <f aca="false">+P182*P182*P182*0.613*$M$2*$M$4*24</f>
        <v>3416.13216715257</v>
      </c>
      <c r="U182" s="3"/>
      <c r="V182" s="3"/>
    </row>
    <row r="183" customFormat="false" ht="12.8" hidden="false" customHeight="false" outlineLevel="0" collapsed="false">
      <c r="D183" s="1"/>
      <c r="E183" s="1"/>
      <c r="F183" s="1"/>
      <c r="H183" s="1"/>
      <c r="I183" s="1"/>
      <c r="N183" s="1" t="n">
        <v>20200630</v>
      </c>
      <c r="O183" s="1" t="n">
        <v>64</v>
      </c>
      <c r="P183" s="1" t="n">
        <f aca="false">+O183/10</f>
        <v>6.4</v>
      </c>
      <c r="Q183" s="2" t="n">
        <f aca="false">+($M$2/0.593)*0.5*(-1*(-P183/($M$1*3/2)+1)*(-P183/($M$1*3/2)+1)*(-P183/($M$1*3/2)+1)-1*(-P183/($M$1*3/2)+1)*(-P183/($M$1*3/2)+1)+(-P183/($M$1*3/2)+1)+1)</f>
        <v>0.478187483248925</v>
      </c>
      <c r="R183" s="2" t="n">
        <f aca="false">+P183*P183*P183*0.613*Q183*$M$4</f>
        <v>118.229085045005</v>
      </c>
      <c r="S183" s="3" t="n">
        <f aca="false">+P183*P183*P183*0.613*Q183*$M$4*24</f>
        <v>2837.49804108012</v>
      </c>
      <c r="T183" s="3" t="n">
        <f aca="false">+P183*P183*P183*0.613*$M$2*$M$4*24</f>
        <v>3260.87774538387</v>
      </c>
      <c r="U183" s="3" t="n">
        <f aca="false">SUM(S154:S183)</f>
        <v>17999.6414510044</v>
      </c>
      <c r="V183" s="3" t="n">
        <f aca="false">SUM(T154:T183)</f>
        <v>23988.7673469388</v>
      </c>
    </row>
    <row r="184" customFormat="false" ht="12.8" hidden="false" customHeight="false" outlineLevel="0" collapsed="false">
      <c r="D184" s="1"/>
      <c r="E184" s="1"/>
      <c r="F184" s="1"/>
      <c r="H184" s="1"/>
      <c r="I184" s="1"/>
      <c r="N184" s="1" t="n">
        <v>20200701</v>
      </c>
      <c r="O184" s="1" t="n">
        <v>45</v>
      </c>
      <c r="P184" s="1" t="n">
        <f aca="false">+O184/10</f>
        <v>4.5</v>
      </c>
      <c r="Q184" s="2" t="n">
        <f aca="false">+($M$2/0.593)*0.5*(-1*(-P184/($M$1*3/2)+1)*(-P184/($M$1*3/2)+1)*(-P184/($M$1*3/2)+1)-1*(-P184/($M$1*3/2)+1)*(-P184/($M$1*3/2)+1)+(-P184/($M$1*3/2)+1)+1)</f>
        <v>0.389054846053559</v>
      </c>
      <c r="R184" s="2" t="n">
        <f aca="false">+P184*P184*P184*0.613*Q184*$M$4</f>
        <v>33.4375595787492</v>
      </c>
      <c r="S184" s="3" t="n">
        <f aca="false">+P184*P184*P184*0.613*Q184*$M$4*24</f>
        <v>802.501429889982</v>
      </c>
      <c r="T184" s="3" t="n">
        <f aca="false">+P184*P184*P184*0.613*$M$2*$M$4*24</f>
        <v>1133.527696793</v>
      </c>
      <c r="U184" s="3"/>
      <c r="V184" s="3"/>
    </row>
    <row r="185" customFormat="false" ht="12.8" hidden="false" customHeight="false" outlineLevel="0" collapsed="false">
      <c r="D185" s="1"/>
      <c r="E185" s="1"/>
      <c r="F185" s="1"/>
      <c r="H185" s="1"/>
      <c r="I185" s="1"/>
      <c r="N185" s="1" t="n">
        <v>20200702</v>
      </c>
      <c r="O185" s="1" t="n">
        <v>40</v>
      </c>
      <c r="P185" s="1" t="n">
        <f aca="false">+O185/10</f>
        <v>4</v>
      </c>
      <c r="Q185" s="2" t="n">
        <f aca="false">+($M$2/0.593)*0.5*(-1*(-P185/($M$1*3/2)+1)*(-P185/($M$1*3/2)+1)*(-P185/($M$1*3/2)+1)-1*(-P185/($M$1*3/2)+1)*(-P185/($M$1*3/2)+1)+(-P185/($M$1*3/2)+1)+1)</f>
        <v>0.358753516022563</v>
      </c>
      <c r="R185" s="2" t="n">
        <f aca="false">+P185*P185*P185*0.613*Q185*$M$4</f>
        <v>21.6552071634028</v>
      </c>
      <c r="S185" s="3" t="n">
        <f aca="false">+P185*P185*P185*0.613*Q185*$M$4*24</f>
        <v>519.724971921668</v>
      </c>
      <c r="T185" s="3" t="n">
        <f aca="false">+P185*P185*P185*0.613*$M$2*$M$4*24</f>
        <v>796.112730806608</v>
      </c>
      <c r="U185" s="3"/>
      <c r="V185" s="3"/>
    </row>
    <row r="186" customFormat="false" ht="12.8" hidden="false" customHeight="false" outlineLevel="0" collapsed="false">
      <c r="D186" s="1"/>
      <c r="E186" s="1"/>
      <c r="F186" s="1"/>
      <c r="H186" s="1"/>
      <c r="I186" s="1"/>
      <c r="N186" s="1" t="n">
        <v>20200703</v>
      </c>
      <c r="O186" s="1" t="n">
        <v>52</v>
      </c>
      <c r="P186" s="1" t="n">
        <f aca="false">+O186/10</f>
        <v>5.2</v>
      </c>
      <c r="Q186" s="2" t="n">
        <f aca="false">+($M$2/0.593)*0.5*(-1*(-P186/($M$1*3/2)+1)*(-P186/($M$1*3/2)+1)*(-P186/($M$1*3/2)+1)-1*(-P186/($M$1*3/2)+1)*(-P186/($M$1*3/2)+1)+(-P186/($M$1*3/2)+1)+1)</f>
        <v>0.426565402111657</v>
      </c>
      <c r="R186" s="2" t="n">
        <f aca="false">+P186*P186*P186*0.613*Q186*$M$4</f>
        <v>56.5694376232934</v>
      </c>
      <c r="S186" s="3" t="n">
        <f aca="false">+P186*P186*P186*0.613*Q186*$M$4*24</f>
        <v>1357.66650295904</v>
      </c>
      <c r="T186" s="3" t="n">
        <f aca="false">+P186*P186*P186*0.613*$M$2*$M$4*24</f>
        <v>1749.05966958212</v>
      </c>
      <c r="U186" s="3"/>
      <c r="V186" s="3"/>
    </row>
    <row r="187" customFormat="false" ht="12.8" hidden="false" customHeight="false" outlineLevel="0" collapsed="false">
      <c r="D187" s="1"/>
      <c r="E187" s="1"/>
      <c r="F187" s="1"/>
      <c r="H187" s="1"/>
      <c r="I187" s="1"/>
      <c r="N187" s="1" t="n">
        <v>20200704</v>
      </c>
      <c r="O187" s="1" t="n">
        <v>65</v>
      </c>
      <c r="P187" s="1" t="n">
        <f aca="false">+O187/10</f>
        <v>6.5</v>
      </c>
      <c r="Q187" s="2" t="n">
        <f aca="false">+($M$2/0.593)*0.5*(-1*(-P187/($M$1*3/2)+1)*(-P187/($M$1*3/2)+1)*(-P187/($M$1*3/2)+1)-1*(-P187/($M$1*3/2)+1)*(-P187/($M$1*3/2)+1)+(-P187/($M$1*3/2)+1)+1)</f>
        <v>0.481797077303028</v>
      </c>
      <c r="R187" s="2" t="n">
        <f aca="false">+P187*P187*P187*0.613*Q187*$M$4</f>
        <v>124.793059908064</v>
      </c>
      <c r="S187" s="3" t="n">
        <f aca="false">+P187*P187*P187*0.613*Q187*$M$4*24</f>
        <v>2995.03343779352</v>
      </c>
      <c r="T187" s="3" t="n">
        <f aca="false">+P187*P187*P187*0.613*$M$2*$M$4*24</f>
        <v>3416.13216715257</v>
      </c>
      <c r="U187" s="3"/>
      <c r="V187" s="3"/>
    </row>
    <row r="188" customFormat="false" ht="12.8" hidden="false" customHeight="false" outlineLevel="0" collapsed="false">
      <c r="D188" s="1"/>
      <c r="E188" s="1"/>
      <c r="F188" s="1"/>
      <c r="H188" s="1"/>
      <c r="I188" s="1"/>
      <c r="N188" s="1" t="n">
        <v>20200705</v>
      </c>
      <c r="O188" s="1" t="n">
        <v>85</v>
      </c>
      <c r="P188" s="1" t="n">
        <f aca="false">+O188/10</f>
        <v>8.5</v>
      </c>
      <c r="Q188" s="2" t="n">
        <f aca="false">+($M$2/0.593)*0.5*(-1*(-P188/($M$1*3/2)+1)*(-P188/($M$1*3/2)+1)*(-P188/($M$1*3/2)+1)-1*(-P188/($M$1*3/2)+1)*(-P188/($M$1*3/2)+1)+(-P188/($M$1*3/2)+1)+1)</f>
        <v>0.533267829684447</v>
      </c>
      <c r="R188" s="2" t="n">
        <f aca="false">+P188*P188*P188*0.613*Q188*$M$4</f>
        <v>308.878987252914</v>
      </c>
      <c r="S188" s="3" t="n">
        <f aca="false">+P188*P188*P188*0.613*Q188*$M$4*24</f>
        <v>7413.09569406993</v>
      </c>
      <c r="T188" s="3" t="n">
        <f aca="false">+P188*P188*P188*0.613*$M$2*$M$4*24</f>
        <v>7639.26141885325</v>
      </c>
      <c r="U188" s="3"/>
      <c r="V188" s="3"/>
    </row>
    <row r="189" customFormat="false" ht="12.8" hidden="false" customHeight="false" outlineLevel="0" collapsed="false">
      <c r="D189" s="1"/>
      <c r="E189" s="1"/>
      <c r="F189" s="1"/>
      <c r="H189" s="1"/>
      <c r="I189" s="1"/>
      <c r="N189" s="1" t="n">
        <v>20200706</v>
      </c>
      <c r="O189" s="1" t="n">
        <v>51</v>
      </c>
      <c r="P189" s="1" t="n">
        <f aca="false">+O189/10</f>
        <v>5.1</v>
      </c>
      <c r="Q189" s="2" t="n">
        <f aca="false">+($M$2/0.593)*0.5*(-1*(-P189/($M$1*3/2)+1)*(-P189/($M$1*3/2)+1)*(-P189/($M$1*3/2)+1)-1*(-P189/($M$1*3/2)+1)*(-P189/($M$1*3/2)+1)+(-P189/($M$1*3/2)+1)+1)</f>
        <v>0.421549731467152</v>
      </c>
      <c r="R189" s="2" t="n">
        <f aca="false">+P189*P189*P189*0.613*Q189*$M$4</f>
        <v>52.7406584965416</v>
      </c>
      <c r="S189" s="3" t="n">
        <f aca="false">+P189*P189*P189*0.613*Q189*$M$4*24</f>
        <v>1265.775803917</v>
      </c>
      <c r="T189" s="3" t="n">
        <f aca="false">+P189*P189*P189*0.613*$M$2*$M$4*24</f>
        <v>1650.0804664723</v>
      </c>
      <c r="U189" s="3"/>
      <c r="V189" s="3"/>
    </row>
    <row r="190" customFormat="false" ht="12.8" hidden="false" customHeight="false" outlineLevel="0" collapsed="false">
      <c r="D190" s="1"/>
      <c r="E190" s="1"/>
      <c r="F190" s="1"/>
      <c r="H190" s="1"/>
      <c r="I190" s="1"/>
      <c r="N190" s="1" t="n">
        <v>20200707</v>
      </c>
      <c r="O190" s="1" t="n">
        <v>30</v>
      </c>
      <c r="P190" s="1" t="n">
        <f aca="false">+O190/10</f>
        <v>3</v>
      </c>
      <c r="Q190" s="2" t="n">
        <f aca="false">+($M$2/0.593)*0.5*(-1*(-P190/($M$1*3/2)+1)*(-P190/($M$1*3/2)+1)*(-P190/($M$1*3/2)+1)-1*(-P190/($M$1*3/2)+1)*(-P190/($M$1*3/2)+1)+(-P190/($M$1*3/2)+1)+1)</f>
        <v>0.288989299229084</v>
      </c>
      <c r="R190" s="2" t="n">
        <f aca="false">+P190*P190*P190*0.613*Q190*$M$4</f>
        <v>7.35921902632432</v>
      </c>
      <c r="S190" s="3" t="n">
        <f aca="false">+P190*P190*P190*0.613*Q190*$M$4*24</f>
        <v>176.621256631784</v>
      </c>
      <c r="T190" s="3" t="n">
        <f aca="false">+P190*P190*P190*0.613*$M$2*$M$4*24</f>
        <v>335.860058309038</v>
      </c>
      <c r="U190" s="3"/>
      <c r="V190" s="3"/>
    </row>
    <row r="191" customFormat="false" ht="12.8" hidden="false" customHeight="false" outlineLevel="0" collapsed="false">
      <c r="D191" s="1"/>
      <c r="E191" s="1"/>
      <c r="F191" s="1"/>
      <c r="H191" s="1"/>
      <c r="I191" s="1"/>
      <c r="N191" s="1" t="n">
        <v>20200708</v>
      </c>
      <c r="O191" s="1" t="n">
        <v>29</v>
      </c>
      <c r="P191" s="1" t="n">
        <f aca="false">+O191/10</f>
        <v>2.9</v>
      </c>
      <c r="Q191" s="2" t="n">
        <f aca="false">+($M$2/0.593)*0.5*(-1*(-P191/($M$1*3/2)+1)*(-P191/($M$1*3/2)+1)*(-P191/($M$1*3/2)+1)-1*(-P191/($M$1*3/2)+1)*(-P191/($M$1*3/2)+1)+(-P191/($M$1*3/2)+1)+1)</f>
        <v>0.281320157124253</v>
      </c>
      <c r="R191" s="2" t="n">
        <f aca="false">+P191*P191*P191*0.613*Q191*$M$4</f>
        <v>6.47114375409461</v>
      </c>
      <c r="S191" s="3" t="n">
        <f aca="false">+P191*P191*P191*0.613*Q191*$M$4*24</f>
        <v>155.307450098271</v>
      </c>
      <c r="T191" s="3" t="n">
        <f aca="false">+P191*P191*P191*0.613*$M$2*$M$4*24</f>
        <v>303.381146744412</v>
      </c>
      <c r="U191" s="3"/>
      <c r="V191" s="3"/>
    </row>
    <row r="192" customFormat="false" ht="12.8" hidden="false" customHeight="false" outlineLevel="0" collapsed="false">
      <c r="D192" s="1"/>
      <c r="E192" s="1"/>
      <c r="F192" s="1"/>
      <c r="H192" s="1"/>
      <c r="I192" s="1"/>
      <c r="N192" s="1" t="n">
        <v>20200709</v>
      </c>
      <c r="O192" s="1" t="n">
        <v>50</v>
      </c>
      <c r="P192" s="1" t="n">
        <f aca="false">+O192/10</f>
        <v>5</v>
      </c>
      <c r="Q192" s="2" t="n">
        <f aca="false">+($M$2/0.593)*0.5*(-1*(-P192/($M$1*3/2)+1)*(-P192/($M$1*3/2)+1)*(-P192/($M$1*3/2)+1)-1*(-P192/($M$1*3/2)+1)*(-P192/($M$1*3/2)+1)+(-P192/($M$1*3/2)+1)+1)</f>
        <v>0.416420920044371</v>
      </c>
      <c r="R192" s="2" t="n">
        <f aca="false">+P192*P192*P192*0.613*Q192*$M$4</f>
        <v>49.0940380633382</v>
      </c>
      <c r="S192" s="3" t="n">
        <f aca="false">+P192*P192*P192*0.613*Q192*$M$4*24</f>
        <v>1178.25691352012</v>
      </c>
      <c r="T192" s="3" t="n">
        <f aca="false">+P192*P192*P192*0.613*$M$2*$M$4*24</f>
        <v>1554.90767735666</v>
      </c>
      <c r="U192" s="3"/>
      <c r="V192" s="3"/>
    </row>
    <row r="193" customFormat="false" ht="12.8" hidden="false" customHeight="false" outlineLevel="0" collapsed="false">
      <c r="D193" s="1"/>
      <c r="E193" s="1"/>
      <c r="F193" s="1"/>
      <c r="H193" s="1"/>
      <c r="I193" s="1"/>
      <c r="N193" s="1" t="n">
        <v>20200710</v>
      </c>
      <c r="O193" s="1" t="n">
        <v>39</v>
      </c>
      <c r="P193" s="1" t="n">
        <f aca="false">+O193/10</f>
        <v>3.9</v>
      </c>
      <c r="Q193" s="2" t="n">
        <f aca="false">+($M$2/0.593)*0.5*(-1*(-P193/($M$1*3/2)+1)*(-P193/($M$1*3/2)+1)*(-P193/($M$1*3/2)+1)-1*(-P193/($M$1*3/2)+1)*(-P193/($M$1*3/2)+1)+(-P193/($M$1*3/2)+1)+1)</f>
        <v>0.352333191942101</v>
      </c>
      <c r="R193" s="2" t="n">
        <f aca="false">+P193*P193*P193*0.613*Q193*$M$4</f>
        <v>19.7121312423959</v>
      </c>
      <c r="S193" s="3" t="n">
        <f aca="false">+P193*P193*P193*0.613*Q193*$M$4*24</f>
        <v>473.091149817501</v>
      </c>
      <c r="T193" s="3" t="n">
        <f aca="false">+P193*P193*P193*0.613*$M$2*$M$4*24</f>
        <v>737.884548104956</v>
      </c>
      <c r="U193" s="3"/>
      <c r="V193" s="3"/>
    </row>
    <row r="194" customFormat="false" ht="12.8" hidden="false" customHeight="false" outlineLevel="0" collapsed="false">
      <c r="D194" s="1"/>
      <c r="E194" s="1"/>
      <c r="F194" s="1"/>
      <c r="H194" s="1"/>
      <c r="I194" s="1"/>
      <c r="N194" s="1" t="n">
        <v>20200711</v>
      </c>
      <c r="O194" s="1" t="n">
        <v>18</v>
      </c>
      <c r="P194" s="1" t="n">
        <f aca="false">+O194/10</f>
        <v>1.8</v>
      </c>
      <c r="Q194" s="2" t="n">
        <f aca="false">+($M$2/0.593)*0.5*(-1*(-P194/($M$1*3/2)+1)*(-P194/($M$1*3/2)+1)*(-P194/($M$1*3/2)+1)-1*(-P194/($M$1*3/2)+1)*(-P194/($M$1*3/2)+1)+(-P194/($M$1*3/2)+1)+1)</f>
        <v>0.188302545489923</v>
      </c>
      <c r="R194" s="2" t="n">
        <f aca="false">+P194*P194*P194*0.613*Q194*$M$4</f>
        <v>1.03576184551134</v>
      </c>
      <c r="S194" s="3" t="n">
        <f aca="false">+P194*P194*P194*0.613*Q194*$M$4*24</f>
        <v>24.8582842922721</v>
      </c>
      <c r="T194" s="3" t="n">
        <f aca="false">+P194*P194*P194*0.613*$M$2*$M$4*24</f>
        <v>72.5457725947522</v>
      </c>
      <c r="U194" s="3"/>
      <c r="V194" s="3"/>
    </row>
    <row r="195" customFormat="false" ht="12.8" hidden="false" customHeight="false" outlineLevel="0" collapsed="false">
      <c r="D195" s="1"/>
      <c r="E195" s="1"/>
      <c r="F195" s="1"/>
      <c r="H195" s="1"/>
      <c r="I195" s="1"/>
      <c r="N195" s="1" t="n">
        <v>20200712</v>
      </c>
      <c r="O195" s="1" t="n">
        <v>21</v>
      </c>
      <c r="P195" s="1" t="n">
        <f aca="false">+O195/10</f>
        <v>2.1</v>
      </c>
      <c r="Q195" s="2" t="n">
        <f aca="false">+($M$2/0.593)*0.5*(-1*(-P195/($M$1*3/2)+1)*(-P195/($M$1*3/2)+1)*(-P195/($M$1*3/2)+1)-1*(-P195/($M$1*3/2)+1)*(-P195/($M$1*3/2)+1)+(-P195/($M$1*3/2)+1)+1)</f>
        <v>0.215270610621306</v>
      </c>
      <c r="R195" s="2" t="n">
        <f aca="false">+P195*P195*P195*0.613*Q195*$M$4</f>
        <v>1.88030728873899</v>
      </c>
      <c r="S195" s="3" t="n">
        <f aca="false">+P195*P195*P195*0.613*Q195*$M$4*24</f>
        <v>45.1273749297358</v>
      </c>
      <c r="T195" s="3" t="n">
        <f aca="false">+P195*P195*P195*0.613*$M$2*$M$4*24</f>
        <v>115.2</v>
      </c>
      <c r="U195" s="3"/>
      <c r="V195" s="3"/>
    </row>
    <row r="196" customFormat="false" ht="12.8" hidden="false" customHeight="false" outlineLevel="0" collapsed="false">
      <c r="D196" s="1"/>
      <c r="E196" s="1"/>
      <c r="F196" s="1"/>
      <c r="H196" s="1"/>
      <c r="I196" s="1"/>
      <c r="N196" s="1" t="n">
        <v>20200713</v>
      </c>
      <c r="O196" s="1" t="n">
        <v>17</v>
      </c>
      <c r="P196" s="1" t="n">
        <f aca="false">+O196/10</f>
        <v>1.7</v>
      </c>
      <c r="Q196" s="2" t="n">
        <f aca="false">+($M$2/0.593)*0.5*(-1*(-P196/($M$1*3/2)+1)*(-P196/($M$1*3/2)+1)*(-P196/($M$1*3/2)+1)-1*(-P196/($M$1*3/2)+1)*(-P196/($M$1*3/2)+1)+(-P196/($M$1*3/2)+1)+1)</f>
        <v>0.179040893562562</v>
      </c>
      <c r="R196" s="2" t="n">
        <f aca="false">+P196*P196*P196*0.613*Q196*$M$4</f>
        <v>0.829631442994563</v>
      </c>
      <c r="S196" s="3" t="n">
        <f aca="false">+P196*P196*P196*0.613*Q196*$M$4*24</f>
        <v>19.9111546318695</v>
      </c>
      <c r="T196" s="3" t="n">
        <f aca="false">+P196*P196*P196*0.613*$M$2*$M$4*24</f>
        <v>61.114091350826</v>
      </c>
      <c r="U196" s="3"/>
      <c r="V196" s="3"/>
    </row>
    <row r="197" customFormat="false" ht="12.8" hidden="false" customHeight="false" outlineLevel="0" collapsed="false">
      <c r="D197" s="1"/>
      <c r="E197" s="1"/>
      <c r="F197" s="1"/>
      <c r="H197" s="1"/>
      <c r="I197" s="1"/>
      <c r="N197" s="1" t="n">
        <v>20200714</v>
      </c>
      <c r="O197" s="1" t="n">
        <v>21</v>
      </c>
      <c r="P197" s="1" t="n">
        <f aca="false">+O197/10</f>
        <v>2.1</v>
      </c>
      <c r="Q197" s="2" t="n">
        <f aca="false">+($M$2/0.593)*0.5*(-1*(-P197/($M$1*3/2)+1)*(-P197/($M$1*3/2)+1)*(-P197/($M$1*3/2)+1)-1*(-P197/($M$1*3/2)+1)*(-P197/($M$1*3/2)+1)+(-P197/($M$1*3/2)+1)+1)</f>
        <v>0.215270610621306</v>
      </c>
      <c r="R197" s="2" t="n">
        <f aca="false">+P197*P197*P197*0.613*Q197*$M$4</f>
        <v>1.88030728873899</v>
      </c>
      <c r="S197" s="3" t="n">
        <f aca="false">+P197*P197*P197*0.613*Q197*$M$4*24</f>
        <v>45.1273749297358</v>
      </c>
      <c r="T197" s="3" t="n">
        <f aca="false">+P197*P197*P197*0.613*$M$2*$M$4*24</f>
        <v>115.2</v>
      </c>
      <c r="U197" s="3"/>
      <c r="V197" s="3"/>
    </row>
    <row r="198" customFormat="false" ht="12.8" hidden="false" customHeight="false" outlineLevel="0" collapsed="false">
      <c r="D198" s="1"/>
      <c r="E198" s="1"/>
      <c r="F198" s="1"/>
      <c r="H198" s="1"/>
      <c r="I198" s="1"/>
      <c r="N198" s="1" t="n">
        <v>20200715</v>
      </c>
      <c r="O198" s="1" t="n">
        <v>23</v>
      </c>
      <c r="P198" s="1" t="n">
        <f aca="false">+O198/10</f>
        <v>2.3</v>
      </c>
      <c r="Q198" s="2" t="n">
        <f aca="false">+($M$2/0.593)*0.5*(-1*(-P198/($M$1*3/2)+1)*(-P198/($M$1*3/2)+1)*(-P198/($M$1*3/2)+1)-1*(-P198/($M$1*3/2)+1)*(-P198/($M$1*3/2)+1)+(-P198/($M$1*3/2)+1)+1)</f>
        <v>0.232575694272198</v>
      </c>
      <c r="R198" s="2" t="n">
        <f aca="false">+P198*P198*P198*0.613*Q198*$M$4</f>
        <v>2.66891066259668</v>
      </c>
      <c r="S198" s="3" t="n">
        <f aca="false">+P198*P198*P198*0.613*Q198*$M$4*24</f>
        <v>64.0538559023202</v>
      </c>
      <c r="T198" s="3" t="n">
        <f aca="false">+P198*P198*P198*0.613*$M$2*$M$4*24</f>
        <v>151.348493683187</v>
      </c>
      <c r="U198" s="3"/>
      <c r="V198" s="3"/>
    </row>
    <row r="199" customFormat="false" ht="12.8" hidden="false" customHeight="false" outlineLevel="0" collapsed="false">
      <c r="D199" s="1"/>
      <c r="E199" s="1"/>
      <c r="F199" s="1"/>
      <c r="H199" s="1"/>
      <c r="I199" s="1"/>
      <c r="N199" s="1" t="n">
        <v>20200716</v>
      </c>
      <c r="O199" s="1" t="n">
        <v>27</v>
      </c>
      <c r="P199" s="1" t="n">
        <f aca="false">+O199/10</f>
        <v>2.7</v>
      </c>
      <c r="Q199" s="2" t="n">
        <f aca="false">+($M$2/0.593)*0.5*(-1*(-P199/($M$1*3/2)+1)*(-P199/($M$1*3/2)+1)*(-P199/($M$1*3/2)+1)-1*(-P199/($M$1*3/2)+1)*(-P199/($M$1*3/2)+1)+(-P199/($M$1*3/2)+1)+1)</f>
        <v>0.265594774905897</v>
      </c>
      <c r="R199" s="2" t="n">
        <f aca="false">+P199*P199*P199*0.613*Q199*$M$4</f>
        <v>4.93056878524405</v>
      </c>
      <c r="S199" s="3" t="n">
        <f aca="false">+P199*P199*P199*0.613*Q199*$M$4*24</f>
        <v>118.333650845857</v>
      </c>
      <c r="T199" s="3" t="n">
        <f aca="false">+P199*P199*P199*0.613*$M$2*$M$4*24</f>
        <v>244.841982507289</v>
      </c>
      <c r="U199" s="3"/>
      <c r="V199" s="3"/>
    </row>
    <row r="200" customFormat="false" ht="12.8" hidden="false" customHeight="false" outlineLevel="0" collapsed="false">
      <c r="D200" s="1"/>
      <c r="E200" s="1"/>
      <c r="F200" s="1"/>
      <c r="H200" s="1"/>
      <c r="I200" s="1"/>
      <c r="N200" s="1" t="n">
        <v>20200717</v>
      </c>
      <c r="O200" s="1" t="n">
        <v>14</v>
      </c>
      <c r="P200" s="1" t="n">
        <f aca="false">+O200/10</f>
        <v>1.4</v>
      </c>
      <c r="Q200" s="2" t="n">
        <f aca="false">+($M$2/0.593)*0.5*(-1*(-P200/($M$1*3/2)+1)*(-P200/($M$1*3/2)+1)*(-P200/($M$1*3/2)+1)-1*(-P200/($M$1*3/2)+1)*(-P200/($M$1*3/2)+1)+(-P200/($M$1*3/2)+1)+1)</f>
        <v>0.150429085048675</v>
      </c>
      <c r="R200" s="2" t="n">
        <f aca="false">+P200*P200*P200*0.613*Q200*$M$4</f>
        <v>0.389315884424108</v>
      </c>
      <c r="S200" s="3" t="n">
        <f aca="false">+P200*P200*P200*0.613*Q200*$M$4*24</f>
        <v>9.3435812261786</v>
      </c>
      <c r="T200" s="3" t="n">
        <f aca="false">+P200*P200*P200*0.613*$M$2*$M$4*24</f>
        <v>34.1333333333333</v>
      </c>
      <c r="U200" s="3"/>
      <c r="V200" s="3"/>
    </row>
    <row r="201" customFormat="false" ht="12.8" hidden="false" customHeight="false" outlineLevel="0" collapsed="false">
      <c r="D201" s="1"/>
      <c r="E201" s="1"/>
      <c r="F201" s="1"/>
      <c r="H201" s="1"/>
      <c r="I201" s="1"/>
      <c r="N201" s="1" t="n">
        <v>20200718</v>
      </c>
      <c r="O201" s="1" t="n">
        <v>20</v>
      </c>
      <c r="P201" s="1" t="n">
        <f aca="false">+O201/10</f>
        <v>2</v>
      </c>
      <c r="Q201" s="2" t="n">
        <f aca="false">+($M$2/0.593)*0.5*(-1*(-P201/($M$1*3/2)+1)*(-P201/($M$1*3/2)+1)*(-P201/($M$1*3/2)+1)-1*(-P201/($M$1*3/2)+1)*(-P201/($M$1*3/2)+1)+(-P201/($M$1*3/2)+1)+1)</f>
        <v>0.206416692442073</v>
      </c>
      <c r="R201" s="2" t="n">
        <f aca="false">+P201*P201*P201*0.613*Q201*$M$4</f>
        <v>1.5574747135497</v>
      </c>
      <c r="S201" s="3" t="n">
        <f aca="false">+P201*P201*P201*0.613*Q201*$M$4*24</f>
        <v>37.3793931251927</v>
      </c>
      <c r="T201" s="3" t="n">
        <f aca="false">+P201*P201*P201*0.613*$M$2*$M$4*24</f>
        <v>99.514091350826</v>
      </c>
      <c r="U201" s="3"/>
      <c r="V201" s="3"/>
    </row>
    <row r="202" customFormat="false" ht="12.8" hidden="false" customHeight="false" outlineLevel="0" collapsed="false">
      <c r="D202" s="1"/>
      <c r="E202" s="1"/>
      <c r="F202" s="1"/>
      <c r="H202" s="1"/>
      <c r="I202" s="1"/>
      <c r="N202" s="1" t="n">
        <v>20200719</v>
      </c>
      <c r="O202" s="1" t="n">
        <v>29</v>
      </c>
      <c r="P202" s="1" t="n">
        <f aca="false">+O202/10</f>
        <v>2.9</v>
      </c>
      <c r="Q202" s="2" t="n">
        <f aca="false">+($M$2/0.593)*0.5*(-1*(-P202/($M$1*3/2)+1)*(-P202/($M$1*3/2)+1)*(-P202/($M$1*3/2)+1)-1*(-P202/($M$1*3/2)+1)*(-P202/($M$1*3/2)+1)+(-P202/($M$1*3/2)+1)+1)</f>
        <v>0.281320157124253</v>
      </c>
      <c r="R202" s="2" t="n">
        <f aca="false">+P202*P202*P202*0.613*Q202*$M$4</f>
        <v>6.47114375409461</v>
      </c>
      <c r="S202" s="3" t="n">
        <f aca="false">+P202*P202*P202*0.613*Q202*$M$4*24</f>
        <v>155.307450098271</v>
      </c>
      <c r="T202" s="3" t="n">
        <f aca="false">+P202*P202*P202*0.613*$M$2*$M$4*24</f>
        <v>303.381146744412</v>
      </c>
      <c r="U202" s="3"/>
      <c r="V202" s="3"/>
    </row>
    <row r="203" customFormat="false" ht="12.8" hidden="false" customHeight="false" outlineLevel="0" collapsed="false">
      <c r="D203" s="1"/>
      <c r="E203" s="1"/>
      <c r="F203" s="1"/>
      <c r="H203" s="1"/>
      <c r="I203" s="1"/>
      <c r="N203" s="1" t="n">
        <v>20200720</v>
      </c>
      <c r="O203" s="1" t="n">
        <v>35</v>
      </c>
      <c r="P203" s="1" t="n">
        <f aca="false">+O203/10</f>
        <v>3.5</v>
      </c>
      <c r="Q203" s="2" t="n">
        <f aca="false">+($M$2/0.593)*0.5*(-1*(-P203/($M$1*3/2)+1)*(-P203/($M$1*3/2)+1)*(-P203/($M$1*3/2)+1)-1*(-P203/($M$1*3/2)+1)*(-P203/($M$1*3/2)+1)+(-P203/($M$1*3/2)+1)+1)</f>
        <v>0.325427982798649</v>
      </c>
      <c r="R203" s="2" t="n">
        <f aca="false">+P203*P203*P203*0.613*Q203*$M$4</f>
        <v>13.1596770018966</v>
      </c>
      <c r="S203" s="3" t="n">
        <f aca="false">+P203*P203*P203*0.613*Q203*$M$4*24</f>
        <v>315.832248045518</v>
      </c>
      <c r="T203" s="3" t="n">
        <f aca="false">+P203*P203*P203*0.613*$M$2*$M$4*24</f>
        <v>533.333333333333</v>
      </c>
      <c r="U203" s="3"/>
      <c r="V203" s="3"/>
    </row>
    <row r="204" customFormat="false" ht="12.8" hidden="false" customHeight="false" outlineLevel="0" collapsed="false">
      <c r="D204" s="1"/>
      <c r="E204" s="1"/>
      <c r="F204" s="1"/>
      <c r="H204" s="1"/>
      <c r="I204" s="1"/>
      <c r="N204" s="1" t="n">
        <v>20200721</v>
      </c>
      <c r="O204" s="1" t="n">
        <v>25</v>
      </c>
      <c r="P204" s="1" t="n">
        <f aca="false">+O204/10</f>
        <v>2.5</v>
      </c>
      <c r="Q204" s="2" t="n">
        <f aca="false">+($M$2/0.593)*0.5*(-1*(-P204/($M$1*3/2)+1)*(-P204/($M$1*3/2)+1)*(-P204/($M$1*3/2)+1)-1*(-P204/($M$1*3/2)+1)*(-P204/($M$1*3/2)+1)+(-P204/($M$1*3/2)+1)+1)</f>
        <v>0.249348518161137</v>
      </c>
      <c r="R204" s="2" t="n">
        <f aca="false">+P204*P204*P204*0.613*Q204*$M$4</f>
        <v>3.67462495650297</v>
      </c>
      <c r="S204" s="3" t="n">
        <f aca="false">+P204*P204*P204*0.613*Q204*$M$4*24</f>
        <v>88.1909989560714</v>
      </c>
      <c r="T204" s="3" t="n">
        <f aca="false">+P204*P204*P204*0.613*$M$2*$M$4*24</f>
        <v>194.363459669582</v>
      </c>
      <c r="U204" s="3"/>
      <c r="V204" s="3"/>
    </row>
    <row r="205" customFormat="false" ht="12.8" hidden="false" customHeight="false" outlineLevel="0" collapsed="false">
      <c r="D205" s="1"/>
      <c r="E205" s="1"/>
      <c r="F205" s="1"/>
      <c r="H205" s="1"/>
      <c r="I205" s="1"/>
      <c r="N205" s="1" t="n">
        <v>20200722</v>
      </c>
      <c r="O205" s="1" t="n">
        <v>20</v>
      </c>
      <c r="P205" s="1" t="n">
        <f aca="false">+O205/10</f>
        <v>2</v>
      </c>
      <c r="Q205" s="2" t="n">
        <f aca="false">+($M$2/0.593)*0.5*(-1*(-P205/($M$1*3/2)+1)*(-P205/($M$1*3/2)+1)*(-P205/($M$1*3/2)+1)-1*(-P205/($M$1*3/2)+1)*(-P205/($M$1*3/2)+1)+(-P205/($M$1*3/2)+1)+1)</f>
        <v>0.206416692442073</v>
      </c>
      <c r="R205" s="2" t="n">
        <f aca="false">+P205*P205*P205*0.613*Q205*$M$4</f>
        <v>1.5574747135497</v>
      </c>
      <c r="S205" s="3" t="n">
        <f aca="false">+P205*P205*P205*0.613*Q205*$M$4*24</f>
        <v>37.3793931251927</v>
      </c>
      <c r="T205" s="3" t="n">
        <f aca="false">+P205*P205*P205*0.613*$M$2*$M$4*24</f>
        <v>99.514091350826</v>
      </c>
      <c r="U205" s="3"/>
      <c r="V205" s="3"/>
    </row>
    <row r="206" customFormat="false" ht="12.8" hidden="false" customHeight="false" outlineLevel="0" collapsed="false">
      <c r="D206" s="1"/>
      <c r="E206" s="1"/>
      <c r="F206" s="1"/>
      <c r="H206" s="1"/>
      <c r="I206" s="1"/>
      <c r="N206" s="1" t="n">
        <v>20200723</v>
      </c>
      <c r="O206" s="1" t="n">
        <v>20</v>
      </c>
      <c r="P206" s="1" t="n">
        <f aca="false">+O206/10</f>
        <v>2</v>
      </c>
      <c r="Q206" s="2" t="n">
        <f aca="false">+($M$2/0.593)*0.5*(-1*(-P206/($M$1*3/2)+1)*(-P206/($M$1*3/2)+1)*(-P206/($M$1*3/2)+1)-1*(-P206/($M$1*3/2)+1)*(-P206/($M$1*3/2)+1)+(-P206/($M$1*3/2)+1)+1)</f>
        <v>0.206416692442073</v>
      </c>
      <c r="R206" s="2" t="n">
        <f aca="false">+P206*P206*P206*0.613*Q206*$M$4</f>
        <v>1.5574747135497</v>
      </c>
      <c r="S206" s="3" t="n">
        <f aca="false">+P206*P206*P206*0.613*Q206*$M$4*24</f>
        <v>37.3793931251927</v>
      </c>
      <c r="T206" s="3" t="n">
        <f aca="false">+P206*P206*P206*0.613*$M$2*$M$4*24</f>
        <v>99.514091350826</v>
      </c>
      <c r="U206" s="3"/>
      <c r="V206" s="3"/>
    </row>
    <row r="207" customFormat="false" ht="12.8" hidden="false" customHeight="false" outlineLevel="0" collapsed="false">
      <c r="D207" s="1"/>
      <c r="E207" s="1"/>
      <c r="F207" s="1"/>
      <c r="H207" s="1"/>
      <c r="I207" s="1"/>
      <c r="N207" s="1" t="n">
        <v>20200724</v>
      </c>
      <c r="O207" s="1" t="n">
        <v>31</v>
      </c>
      <c r="P207" s="1" t="n">
        <f aca="false">+O207/10</f>
        <v>3.1</v>
      </c>
      <c r="Q207" s="2" t="n">
        <f aca="false">+($M$2/0.593)*0.5*(-1*(-P207/($M$1*3/2)+1)*(-P207/($M$1*3/2)+1)*(-P207/($M$1*3/2)+1)-1*(-P207/($M$1*3/2)+1)*(-P207/($M$1*3/2)+1)+(-P207/($M$1*3/2)+1)+1)</f>
        <v>0.29653035743398</v>
      </c>
      <c r="R207" s="2" t="n">
        <f aca="false">+P207*P207*P207*0.613*Q207*$M$4</f>
        <v>8.33183086407682</v>
      </c>
      <c r="S207" s="3" t="n">
        <f aca="false">+P207*P207*P207*0.613*Q207*$M$4*24</f>
        <v>199.963940737844</v>
      </c>
      <c r="T207" s="3" t="n">
        <f aca="false">+P207*P207*P207*0.613*$M$2*$M$4*24</f>
        <v>370.578036929057</v>
      </c>
      <c r="U207" s="3"/>
      <c r="V207" s="3"/>
    </row>
    <row r="208" customFormat="false" ht="12.8" hidden="false" customHeight="false" outlineLevel="0" collapsed="false">
      <c r="D208" s="1"/>
      <c r="E208" s="1"/>
      <c r="F208" s="1"/>
      <c r="H208" s="1"/>
      <c r="I208" s="1"/>
      <c r="N208" s="1" t="n">
        <v>20200725</v>
      </c>
      <c r="O208" s="1" t="n">
        <v>39</v>
      </c>
      <c r="P208" s="1" t="n">
        <f aca="false">+O208/10</f>
        <v>3.9</v>
      </c>
      <c r="Q208" s="2" t="n">
        <f aca="false">+($M$2/0.593)*0.5*(-1*(-P208/($M$1*3/2)+1)*(-P208/($M$1*3/2)+1)*(-P208/($M$1*3/2)+1)-1*(-P208/($M$1*3/2)+1)*(-P208/($M$1*3/2)+1)+(-P208/($M$1*3/2)+1)+1)</f>
        <v>0.352333191942101</v>
      </c>
      <c r="R208" s="2" t="n">
        <f aca="false">+P208*P208*P208*0.613*Q208*$M$4</f>
        <v>19.7121312423959</v>
      </c>
      <c r="S208" s="3" t="n">
        <f aca="false">+P208*P208*P208*0.613*Q208*$M$4*24</f>
        <v>473.091149817501</v>
      </c>
      <c r="T208" s="3" t="n">
        <f aca="false">+P208*P208*P208*0.613*$M$2*$M$4*24</f>
        <v>737.884548104956</v>
      </c>
      <c r="U208" s="3"/>
      <c r="V208" s="3"/>
    </row>
    <row r="209" customFormat="false" ht="12.8" hidden="false" customHeight="false" outlineLevel="0" collapsed="false">
      <c r="D209" s="1"/>
      <c r="E209" s="1"/>
      <c r="F209" s="1"/>
      <c r="H209" s="1"/>
      <c r="I209" s="1"/>
      <c r="N209" s="1" t="n">
        <v>20200726</v>
      </c>
      <c r="O209" s="1" t="n">
        <v>41</v>
      </c>
      <c r="P209" s="1" t="n">
        <f aca="false">+O209/10</f>
        <v>4.1</v>
      </c>
      <c r="Q209" s="2" t="n">
        <f aca="false">+($M$2/0.593)*0.5*(-1*(-P209/($M$1*3/2)+1)*(-P209/($M$1*3/2)+1)*(-P209/($M$1*3/2)+1)-1*(-P209/($M$1*3/2)+1)*(-P209/($M$1*3/2)+1)+(-P209/($M$1*3/2)+1)+1)</f>
        <v>0.365052871975308</v>
      </c>
      <c r="R209" s="2" t="n">
        <f aca="false">+P209*P209*P209*0.613*Q209*$M$4</f>
        <v>23.7297707341083</v>
      </c>
      <c r="S209" s="3" t="n">
        <f aca="false">+P209*P209*P209*0.613*Q209*$M$4*24</f>
        <v>569.514497618599</v>
      </c>
      <c r="T209" s="3" t="n">
        <f aca="false">+P209*P209*P209*0.613*$M$2*$M$4*24</f>
        <v>857.326336248785</v>
      </c>
      <c r="U209" s="3"/>
      <c r="V209" s="3"/>
    </row>
    <row r="210" customFormat="false" ht="12.8" hidden="false" customHeight="false" outlineLevel="0" collapsed="false">
      <c r="D210" s="1"/>
      <c r="E210" s="1"/>
      <c r="F210" s="1"/>
      <c r="H210" s="1"/>
      <c r="I210" s="1"/>
      <c r="N210" s="1" t="n">
        <v>20200727</v>
      </c>
      <c r="O210" s="1" t="n">
        <v>27</v>
      </c>
      <c r="P210" s="1" t="n">
        <f aca="false">+O210/10</f>
        <v>2.7</v>
      </c>
      <c r="Q210" s="2" t="n">
        <f aca="false">+($M$2/0.593)*0.5*(-1*(-P210/($M$1*3/2)+1)*(-P210/($M$1*3/2)+1)*(-P210/($M$1*3/2)+1)-1*(-P210/($M$1*3/2)+1)*(-P210/($M$1*3/2)+1)+(-P210/($M$1*3/2)+1)+1)</f>
        <v>0.265594774905897</v>
      </c>
      <c r="R210" s="2" t="n">
        <f aca="false">+P210*P210*P210*0.613*Q210*$M$4</f>
        <v>4.93056878524405</v>
      </c>
      <c r="S210" s="3" t="n">
        <f aca="false">+P210*P210*P210*0.613*Q210*$M$4*24</f>
        <v>118.333650845857</v>
      </c>
      <c r="T210" s="3" t="n">
        <f aca="false">+P210*P210*P210*0.613*$M$2*$M$4*24</f>
        <v>244.841982507289</v>
      </c>
      <c r="U210" s="3"/>
      <c r="V210" s="3"/>
    </row>
    <row r="211" customFormat="false" ht="12.8" hidden="false" customHeight="false" outlineLevel="0" collapsed="false">
      <c r="D211" s="1"/>
      <c r="E211" s="1"/>
      <c r="F211" s="1"/>
      <c r="H211" s="1"/>
      <c r="I211" s="1"/>
      <c r="N211" s="1" t="n">
        <v>20200728</v>
      </c>
      <c r="O211" s="1" t="n">
        <v>47</v>
      </c>
      <c r="P211" s="1" t="n">
        <f aca="false">+O211/10</f>
        <v>4.7</v>
      </c>
      <c r="Q211" s="2" t="n">
        <f aca="false">+($M$2/0.593)*0.5*(-1*(-P211/($M$1*3/2)+1)*(-P211/($M$1*3/2)+1)*(-P211/($M$1*3/2)+1)-1*(-P211/($M$1*3/2)+1)*(-P211/($M$1*3/2)+1)+(-P211/($M$1*3/2)+1)+1)</f>
        <v>0.400348525334153</v>
      </c>
      <c r="R211" s="2" t="n">
        <f aca="false">+P211*P211*P211*0.613*Q211*$M$4</f>
        <v>39.2028832831433</v>
      </c>
      <c r="S211" s="3" t="n">
        <f aca="false">+P211*P211*P211*0.613*Q211*$M$4*24</f>
        <v>940.869198795438</v>
      </c>
      <c r="T211" s="3" t="n">
        <f aca="false">+P211*P211*P211*0.613*$M$2*$M$4*24</f>
        <v>1291.4814382896</v>
      </c>
      <c r="U211" s="3"/>
      <c r="V211" s="3"/>
    </row>
    <row r="212" customFormat="false" ht="12.8" hidden="false" customHeight="false" outlineLevel="0" collapsed="false">
      <c r="D212" s="1"/>
      <c r="E212" s="1"/>
      <c r="F212" s="1"/>
      <c r="H212" s="1"/>
      <c r="I212" s="1"/>
      <c r="N212" s="1" t="n">
        <v>20200729</v>
      </c>
      <c r="O212" s="1" t="n">
        <v>30</v>
      </c>
      <c r="P212" s="1" t="n">
        <f aca="false">+O212/10</f>
        <v>3</v>
      </c>
      <c r="Q212" s="2" t="n">
        <f aca="false">+($M$2/0.593)*0.5*(-1*(-P212/($M$1*3/2)+1)*(-P212/($M$1*3/2)+1)*(-P212/($M$1*3/2)+1)-1*(-P212/($M$1*3/2)+1)*(-P212/($M$1*3/2)+1)+(-P212/($M$1*3/2)+1)+1)</f>
        <v>0.288989299229084</v>
      </c>
      <c r="R212" s="2" t="n">
        <f aca="false">+P212*P212*P212*0.613*Q212*$M$4</f>
        <v>7.35921902632432</v>
      </c>
      <c r="S212" s="3" t="n">
        <f aca="false">+P212*P212*P212*0.613*Q212*$M$4*24</f>
        <v>176.621256631784</v>
      </c>
      <c r="T212" s="3" t="n">
        <f aca="false">+P212*P212*P212*0.613*$M$2*$M$4*24</f>
        <v>335.860058309038</v>
      </c>
      <c r="U212" s="3"/>
      <c r="V212" s="3"/>
    </row>
    <row r="213" customFormat="false" ht="12.8" hidden="false" customHeight="false" outlineLevel="0" collapsed="false">
      <c r="D213" s="1"/>
      <c r="E213" s="1"/>
      <c r="F213" s="1"/>
      <c r="H213" s="1"/>
      <c r="I213" s="1"/>
      <c r="N213" s="1" t="n">
        <v>20200730</v>
      </c>
      <c r="O213" s="1" t="n">
        <v>18</v>
      </c>
      <c r="P213" s="1" t="n">
        <f aca="false">+O213/10</f>
        <v>1.8</v>
      </c>
      <c r="Q213" s="2" t="n">
        <f aca="false">+($M$2/0.593)*0.5*(-1*(-P213/($M$1*3/2)+1)*(-P213/($M$1*3/2)+1)*(-P213/($M$1*3/2)+1)-1*(-P213/($M$1*3/2)+1)*(-P213/($M$1*3/2)+1)+(-P213/($M$1*3/2)+1)+1)</f>
        <v>0.188302545489923</v>
      </c>
      <c r="R213" s="2" t="n">
        <f aca="false">+P213*P213*P213*0.613*Q213*$M$4</f>
        <v>1.03576184551134</v>
      </c>
      <c r="S213" s="3" t="n">
        <f aca="false">+P213*P213*P213*0.613*Q213*$M$4*24</f>
        <v>24.8582842922721</v>
      </c>
      <c r="T213" s="3" t="n">
        <f aca="false">+P213*P213*P213*0.613*$M$2*$M$4*24</f>
        <v>72.5457725947522</v>
      </c>
      <c r="U213" s="3"/>
      <c r="V213" s="3"/>
    </row>
    <row r="214" customFormat="false" ht="12.8" hidden="false" customHeight="false" outlineLevel="0" collapsed="false">
      <c r="D214" s="1"/>
      <c r="E214" s="1"/>
      <c r="F214" s="1"/>
      <c r="H214" s="1"/>
      <c r="I214" s="1"/>
      <c r="N214" s="1" t="n">
        <v>20200731</v>
      </c>
      <c r="O214" s="1" t="n">
        <v>31</v>
      </c>
      <c r="P214" s="1" t="n">
        <f aca="false">+O214/10</f>
        <v>3.1</v>
      </c>
      <c r="Q214" s="2" t="n">
        <f aca="false">+($M$2/0.593)*0.5*(-1*(-P214/($M$1*3/2)+1)*(-P214/($M$1*3/2)+1)*(-P214/($M$1*3/2)+1)-1*(-P214/($M$1*3/2)+1)*(-P214/($M$1*3/2)+1)+(-P214/($M$1*3/2)+1)+1)</f>
        <v>0.29653035743398</v>
      </c>
      <c r="R214" s="2" t="n">
        <f aca="false">+P214*P214*P214*0.613*Q214*$M$4</f>
        <v>8.33183086407682</v>
      </c>
      <c r="S214" s="3" t="n">
        <f aca="false">+P214*P214*P214*0.613*Q214*$M$4*24</f>
        <v>199.963940737844</v>
      </c>
      <c r="T214" s="3" t="n">
        <f aca="false">+P214*P214*P214*0.613*$M$2*$M$4*24</f>
        <v>370.578036929057</v>
      </c>
      <c r="U214" s="3" t="n">
        <f aca="false">SUM(S184:S214)</f>
        <v>20038.5146833294</v>
      </c>
      <c r="V214" s="3" t="n">
        <f aca="false">SUM(T184:T214)</f>
        <v>25721.3076773567</v>
      </c>
    </row>
    <row r="215" customFormat="false" ht="12.8" hidden="false" customHeight="false" outlineLevel="0" collapsed="false">
      <c r="D215" s="1"/>
      <c r="E215" s="1"/>
      <c r="F215" s="1"/>
      <c r="H215" s="1"/>
      <c r="I215" s="1"/>
      <c r="N215" s="1" t="n">
        <v>20200801</v>
      </c>
      <c r="O215" s="1" t="n">
        <v>30</v>
      </c>
      <c r="P215" s="1" t="n">
        <f aca="false">+O215/10</f>
        <v>3</v>
      </c>
      <c r="Q215" s="2" t="n">
        <f aca="false">+($M$2/0.593)*0.5*(-1*(-P215/($M$1*3/2)+1)*(-P215/($M$1*3/2)+1)*(-P215/($M$1*3/2)+1)-1*(-P215/($M$1*3/2)+1)*(-P215/($M$1*3/2)+1)+(-P215/($M$1*3/2)+1)+1)</f>
        <v>0.288989299229084</v>
      </c>
      <c r="R215" s="2" t="n">
        <f aca="false">+P215*P215*P215*0.613*Q215*$M$4</f>
        <v>7.35921902632432</v>
      </c>
      <c r="S215" s="3" t="n">
        <f aca="false">+P215*P215*P215*0.613*Q215*$M$4*24</f>
        <v>176.621256631784</v>
      </c>
      <c r="T215" s="3" t="n">
        <f aca="false">+P215*P215*P215*0.613*$M$2*$M$4*24</f>
        <v>335.860058309038</v>
      </c>
      <c r="U215" s="3"/>
      <c r="V215" s="3"/>
    </row>
    <row r="216" customFormat="false" ht="12.8" hidden="false" customHeight="false" outlineLevel="0" collapsed="false">
      <c r="D216" s="1"/>
      <c r="E216" s="1"/>
      <c r="F216" s="1"/>
      <c r="H216" s="1"/>
      <c r="I216" s="1"/>
      <c r="N216" s="1" t="n">
        <v>20200802</v>
      </c>
      <c r="O216" s="1" t="n">
        <v>30</v>
      </c>
      <c r="P216" s="1" t="n">
        <f aca="false">+O216/10</f>
        <v>3</v>
      </c>
      <c r="Q216" s="2" t="n">
        <f aca="false">+($M$2/0.593)*0.5*(-1*(-P216/($M$1*3/2)+1)*(-P216/($M$1*3/2)+1)*(-P216/($M$1*3/2)+1)-1*(-P216/($M$1*3/2)+1)*(-P216/($M$1*3/2)+1)+(-P216/($M$1*3/2)+1)+1)</f>
        <v>0.288989299229084</v>
      </c>
      <c r="R216" s="2" t="n">
        <f aca="false">+P216*P216*P216*0.613*Q216*$M$4</f>
        <v>7.35921902632432</v>
      </c>
      <c r="S216" s="3" t="n">
        <f aca="false">+P216*P216*P216*0.613*Q216*$M$4*24</f>
        <v>176.621256631784</v>
      </c>
      <c r="T216" s="3" t="n">
        <f aca="false">+P216*P216*P216*0.613*$M$2*$M$4*24</f>
        <v>335.860058309038</v>
      </c>
      <c r="U216" s="3"/>
      <c r="V216" s="3"/>
    </row>
    <row r="217" customFormat="false" ht="12.8" hidden="false" customHeight="false" outlineLevel="0" collapsed="false">
      <c r="D217" s="1"/>
      <c r="E217" s="1"/>
      <c r="F217" s="1"/>
      <c r="H217" s="1"/>
      <c r="I217" s="1"/>
      <c r="N217" s="1" t="n">
        <v>20200803</v>
      </c>
      <c r="O217" s="1" t="n">
        <v>21</v>
      </c>
      <c r="P217" s="1" t="n">
        <f aca="false">+O217/10</f>
        <v>2.1</v>
      </c>
      <c r="Q217" s="2" t="n">
        <f aca="false">+($M$2/0.593)*0.5*(-1*(-P217/($M$1*3/2)+1)*(-P217/($M$1*3/2)+1)*(-P217/($M$1*3/2)+1)-1*(-P217/($M$1*3/2)+1)*(-P217/($M$1*3/2)+1)+(-P217/($M$1*3/2)+1)+1)</f>
        <v>0.215270610621306</v>
      </c>
      <c r="R217" s="2" t="n">
        <f aca="false">+P217*P217*P217*0.613*Q217*$M$4</f>
        <v>1.88030728873899</v>
      </c>
      <c r="S217" s="3" t="n">
        <f aca="false">+P217*P217*P217*0.613*Q217*$M$4*24</f>
        <v>45.1273749297358</v>
      </c>
      <c r="T217" s="3" t="n">
        <f aca="false">+P217*P217*P217*0.613*$M$2*$M$4*24</f>
        <v>115.2</v>
      </c>
      <c r="U217" s="3"/>
      <c r="V217" s="3"/>
    </row>
    <row r="218" customFormat="false" ht="12.8" hidden="false" customHeight="false" outlineLevel="0" collapsed="false">
      <c r="D218" s="1"/>
      <c r="E218" s="1"/>
      <c r="F218" s="1"/>
      <c r="H218" s="1"/>
      <c r="I218" s="1"/>
      <c r="N218" s="1" t="n">
        <v>20200804</v>
      </c>
      <c r="O218" s="1" t="n">
        <v>20</v>
      </c>
      <c r="P218" s="1" t="n">
        <f aca="false">+O218/10</f>
        <v>2</v>
      </c>
      <c r="Q218" s="2" t="n">
        <f aca="false">+($M$2/0.593)*0.5*(-1*(-P218/($M$1*3/2)+1)*(-P218/($M$1*3/2)+1)*(-P218/($M$1*3/2)+1)-1*(-P218/($M$1*3/2)+1)*(-P218/($M$1*3/2)+1)+(-P218/($M$1*3/2)+1)+1)</f>
        <v>0.206416692442073</v>
      </c>
      <c r="R218" s="2" t="n">
        <f aca="false">+P218*P218*P218*0.613*Q218*$M$4</f>
        <v>1.5574747135497</v>
      </c>
      <c r="S218" s="3" t="n">
        <f aca="false">+P218*P218*P218*0.613*Q218*$M$4*24</f>
        <v>37.3793931251927</v>
      </c>
      <c r="T218" s="3" t="n">
        <f aca="false">+P218*P218*P218*0.613*$M$2*$M$4*24</f>
        <v>99.514091350826</v>
      </c>
      <c r="U218" s="3"/>
      <c r="V218" s="3"/>
    </row>
    <row r="219" customFormat="false" ht="12.8" hidden="false" customHeight="false" outlineLevel="0" collapsed="false">
      <c r="D219" s="1"/>
      <c r="E219" s="1"/>
      <c r="F219" s="1"/>
      <c r="H219" s="1"/>
      <c r="I219" s="1"/>
      <c r="N219" s="1" t="n">
        <v>20200805</v>
      </c>
      <c r="O219" s="1" t="n">
        <v>32</v>
      </c>
      <c r="P219" s="1" t="n">
        <f aca="false">+O219/10</f>
        <v>3.2</v>
      </c>
      <c r="Q219" s="2" t="n">
        <f aca="false">+($M$2/0.593)*0.5*(-1*(-P219/($M$1*3/2)+1)*(-P219/($M$1*3/2)+1)*(-P219/($M$1*3/2)+1)-1*(-P219/($M$1*3/2)+1)*(-P219/($M$1*3/2)+1)+(-P219/($M$1*3/2)+1)+1)</f>
        <v>0.303944043316163</v>
      </c>
      <c r="R219" s="2" t="n">
        <f aca="false">+P219*P219*P219*0.613*Q219*$M$4</f>
        <v>9.3935504914301</v>
      </c>
      <c r="S219" s="3" t="n">
        <f aca="false">+P219*P219*P219*0.613*Q219*$M$4*24</f>
        <v>225.445211794322</v>
      </c>
      <c r="T219" s="3" t="n">
        <f aca="false">+P219*P219*P219*0.613*$M$2*$M$4*24</f>
        <v>407.609718172984</v>
      </c>
      <c r="U219" s="3"/>
      <c r="V219" s="3"/>
    </row>
    <row r="220" customFormat="false" ht="12.8" hidden="false" customHeight="false" outlineLevel="0" collapsed="false">
      <c r="D220" s="1"/>
      <c r="E220" s="1"/>
      <c r="F220" s="1"/>
      <c r="H220" s="1"/>
      <c r="I220" s="1"/>
      <c r="N220" s="1" t="n">
        <v>20200806</v>
      </c>
      <c r="O220" s="1" t="n">
        <v>18</v>
      </c>
      <c r="P220" s="1" t="n">
        <f aca="false">+O220/10</f>
        <v>1.8</v>
      </c>
      <c r="Q220" s="2" t="n">
        <f aca="false">+($M$2/0.593)*0.5*(-1*(-P220/($M$1*3/2)+1)*(-P220/($M$1*3/2)+1)*(-P220/($M$1*3/2)+1)-1*(-P220/($M$1*3/2)+1)*(-P220/($M$1*3/2)+1)+(-P220/($M$1*3/2)+1)+1)</f>
        <v>0.188302545489923</v>
      </c>
      <c r="R220" s="2" t="n">
        <f aca="false">+P220*P220*P220*0.613*Q220*$M$4</f>
        <v>1.03576184551134</v>
      </c>
      <c r="S220" s="3" t="n">
        <f aca="false">+P220*P220*P220*0.613*Q220*$M$4*24</f>
        <v>24.8582842922721</v>
      </c>
      <c r="T220" s="3" t="n">
        <f aca="false">+P220*P220*P220*0.613*$M$2*$M$4*24</f>
        <v>72.5457725947522</v>
      </c>
      <c r="U220" s="3"/>
      <c r="V220" s="3"/>
    </row>
    <row r="221" customFormat="false" ht="12.8" hidden="false" customHeight="false" outlineLevel="0" collapsed="false">
      <c r="D221" s="1"/>
      <c r="E221" s="1"/>
      <c r="F221" s="1"/>
      <c r="H221" s="1"/>
      <c r="I221" s="1"/>
      <c r="N221" s="1" t="n">
        <v>20200807</v>
      </c>
      <c r="O221" s="1" t="n">
        <v>16</v>
      </c>
      <c r="P221" s="1" t="n">
        <f aca="false">+O221/10</f>
        <v>1.6</v>
      </c>
      <c r="Q221" s="2" t="n">
        <f aca="false">+($M$2/0.593)*0.5*(-1*(-P221/($M$1*3/2)+1)*(-P221/($M$1*3/2)+1)*(-P221/($M$1*3/2)+1)-1*(-P221/($M$1*3/2)+1)*(-P221/($M$1*3/2)+1)+(-P221/($M$1*3/2)+1)+1)</f>
        <v>0.169641907231382</v>
      </c>
      <c r="R221" s="2" t="n">
        <f aca="false">+P221*P221*P221*0.613*Q221*$M$4</f>
        <v>0.655359043910791</v>
      </c>
      <c r="S221" s="3" t="n">
        <f aca="false">+P221*P221*P221*0.613*Q221*$M$4*24</f>
        <v>15.728617053859</v>
      </c>
      <c r="T221" s="3" t="n">
        <f aca="false">+P221*P221*P221*0.613*$M$2*$M$4*24</f>
        <v>50.9512147716229</v>
      </c>
      <c r="U221" s="3"/>
      <c r="V221" s="3"/>
    </row>
    <row r="222" customFormat="false" ht="12.8" hidden="false" customHeight="false" outlineLevel="0" collapsed="false">
      <c r="D222" s="1"/>
      <c r="E222" s="1"/>
      <c r="F222" s="1"/>
      <c r="H222" s="1"/>
      <c r="I222" s="1"/>
      <c r="N222" s="1" t="n">
        <v>20200808</v>
      </c>
      <c r="O222" s="1" t="n">
        <v>20</v>
      </c>
      <c r="P222" s="1" t="n">
        <f aca="false">+O222/10</f>
        <v>2</v>
      </c>
      <c r="Q222" s="2" t="n">
        <f aca="false">+($M$2/0.593)*0.5*(-1*(-P222/($M$1*3/2)+1)*(-P222/($M$1*3/2)+1)*(-P222/($M$1*3/2)+1)-1*(-P222/($M$1*3/2)+1)*(-P222/($M$1*3/2)+1)+(-P222/($M$1*3/2)+1)+1)</f>
        <v>0.206416692442073</v>
      </c>
      <c r="R222" s="2" t="n">
        <f aca="false">+P222*P222*P222*0.613*Q222*$M$4</f>
        <v>1.5574747135497</v>
      </c>
      <c r="S222" s="3" t="n">
        <f aca="false">+P222*P222*P222*0.613*Q222*$M$4*24</f>
        <v>37.3793931251927</v>
      </c>
      <c r="T222" s="3" t="n">
        <f aca="false">+P222*P222*P222*0.613*$M$2*$M$4*24</f>
        <v>99.514091350826</v>
      </c>
      <c r="U222" s="3"/>
      <c r="V222" s="3"/>
    </row>
    <row r="223" customFormat="false" ht="12.8" hidden="false" customHeight="false" outlineLevel="0" collapsed="false">
      <c r="D223" s="1"/>
      <c r="E223" s="1"/>
      <c r="F223" s="1"/>
      <c r="H223" s="1"/>
      <c r="I223" s="1"/>
      <c r="N223" s="1" t="n">
        <v>20200809</v>
      </c>
      <c r="O223" s="1" t="n">
        <v>24</v>
      </c>
      <c r="P223" s="1" t="n">
        <f aca="false">+O223/10</f>
        <v>2.4</v>
      </c>
      <c r="Q223" s="2" t="n">
        <f aca="false">+($M$2/0.593)*0.5*(-1*(-P223/($M$1*3/2)+1)*(-P223/($M$1*3/2)+1)*(-P223/($M$1*3/2)+1)-1*(-P223/($M$1*3/2)+1)*(-P223/($M$1*3/2)+1)+(-P223/($M$1*3/2)+1)+1)</f>
        <v>0.241028282898301</v>
      </c>
      <c r="R223" s="2" t="n">
        <f aca="false">+P223*P223*P223*0.613*Q223*$M$4</f>
        <v>3.14259152231951</v>
      </c>
      <c r="S223" s="3" t="n">
        <f aca="false">+P223*P223*P223*0.613*Q223*$M$4*24</f>
        <v>75.4221965356683</v>
      </c>
      <c r="T223" s="3" t="n">
        <f aca="false">+P223*P223*P223*0.613*$M$2*$M$4*24</f>
        <v>171.960349854227</v>
      </c>
      <c r="U223" s="3"/>
      <c r="V223" s="3"/>
    </row>
    <row r="224" customFormat="false" ht="12.8" hidden="false" customHeight="false" outlineLevel="0" collapsed="false">
      <c r="D224" s="1"/>
      <c r="E224" s="1"/>
      <c r="F224" s="1"/>
      <c r="H224" s="1"/>
      <c r="I224" s="1"/>
      <c r="N224" s="1" t="n">
        <v>20200810</v>
      </c>
      <c r="O224" s="1" t="n">
        <v>31</v>
      </c>
      <c r="P224" s="1" t="n">
        <f aca="false">+O224/10</f>
        <v>3.1</v>
      </c>
      <c r="Q224" s="2" t="n">
        <f aca="false">+($M$2/0.593)*0.5*(-1*(-P224/($M$1*3/2)+1)*(-P224/($M$1*3/2)+1)*(-P224/($M$1*3/2)+1)-1*(-P224/($M$1*3/2)+1)*(-P224/($M$1*3/2)+1)+(-P224/($M$1*3/2)+1)+1)</f>
        <v>0.29653035743398</v>
      </c>
      <c r="R224" s="2" t="n">
        <f aca="false">+P224*P224*P224*0.613*Q224*$M$4</f>
        <v>8.33183086407682</v>
      </c>
      <c r="S224" s="3" t="n">
        <f aca="false">+P224*P224*P224*0.613*Q224*$M$4*24</f>
        <v>199.963940737844</v>
      </c>
      <c r="T224" s="3" t="n">
        <f aca="false">+P224*P224*P224*0.613*$M$2*$M$4*24</f>
        <v>370.578036929057</v>
      </c>
      <c r="U224" s="3"/>
      <c r="V224" s="3"/>
    </row>
    <row r="225" customFormat="false" ht="12.8" hidden="false" customHeight="false" outlineLevel="0" collapsed="false">
      <c r="D225" s="1"/>
      <c r="E225" s="1"/>
      <c r="F225" s="1"/>
      <c r="H225" s="1"/>
      <c r="I225" s="1"/>
      <c r="N225" s="1" t="n">
        <v>20200811</v>
      </c>
      <c r="O225" s="1" t="n">
        <v>29</v>
      </c>
      <c r="P225" s="1" t="n">
        <f aca="false">+O225/10</f>
        <v>2.9</v>
      </c>
      <c r="Q225" s="2" t="n">
        <f aca="false">+($M$2/0.593)*0.5*(-1*(-P225/($M$1*3/2)+1)*(-P225/($M$1*3/2)+1)*(-P225/($M$1*3/2)+1)-1*(-P225/($M$1*3/2)+1)*(-P225/($M$1*3/2)+1)+(-P225/($M$1*3/2)+1)+1)</f>
        <v>0.281320157124253</v>
      </c>
      <c r="R225" s="2" t="n">
        <f aca="false">+P225*P225*P225*0.613*Q225*$M$4</f>
        <v>6.47114375409461</v>
      </c>
      <c r="S225" s="3" t="n">
        <f aca="false">+P225*P225*P225*0.613*Q225*$M$4*24</f>
        <v>155.307450098271</v>
      </c>
      <c r="T225" s="3" t="n">
        <f aca="false">+P225*P225*P225*0.613*$M$2*$M$4*24</f>
        <v>303.381146744412</v>
      </c>
      <c r="U225" s="3"/>
      <c r="V225" s="3"/>
    </row>
    <row r="226" customFormat="false" ht="12.8" hidden="false" customHeight="false" outlineLevel="0" collapsed="false">
      <c r="D226" s="1"/>
      <c r="E226" s="1"/>
      <c r="F226" s="1"/>
      <c r="H226" s="1"/>
      <c r="I226" s="1"/>
      <c r="N226" s="1" t="n">
        <v>20200812</v>
      </c>
      <c r="O226" s="1" t="n">
        <v>31</v>
      </c>
      <c r="P226" s="1" t="n">
        <f aca="false">+O226/10</f>
        <v>3.1</v>
      </c>
      <c r="Q226" s="2" t="n">
        <f aca="false">+($M$2/0.593)*0.5*(-1*(-P226/($M$1*3/2)+1)*(-P226/($M$1*3/2)+1)*(-P226/($M$1*3/2)+1)-1*(-P226/($M$1*3/2)+1)*(-P226/($M$1*3/2)+1)+(-P226/($M$1*3/2)+1)+1)</f>
        <v>0.29653035743398</v>
      </c>
      <c r="R226" s="2" t="n">
        <f aca="false">+P226*P226*P226*0.613*Q226*$M$4</f>
        <v>8.33183086407682</v>
      </c>
      <c r="S226" s="3" t="n">
        <f aca="false">+P226*P226*P226*0.613*Q226*$M$4*24</f>
        <v>199.963940737844</v>
      </c>
      <c r="T226" s="3" t="n">
        <f aca="false">+P226*P226*P226*0.613*$M$2*$M$4*24</f>
        <v>370.578036929057</v>
      </c>
      <c r="U226" s="3"/>
      <c r="V226" s="3"/>
    </row>
    <row r="227" customFormat="false" ht="12.8" hidden="false" customHeight="false" outlineLevel="0" collapsed="false">
      <c r="D227" s="1"/>
      <c r="E227" s="1"/>
      <c r="F227" s="1"/>
      <c r="H227" s="1"/>
      <c r="I227" s="1"/>
      <c r="N227" s="1" t="n">
        <v>20200813</v>
      </c>
      <c r="O227" s="1" t="n">
        <v>21</v>
      </c>
      <c r="P227" s="1" t="n">
        <f aca="false">+O227/10</f>
        <v>2.1</v>
      </c>
      <c r="Q227" s="2" t="n">
        <f aca="false">+($M$2/0.593)*0.5*(-1*(-P227/($M$1*3/2)+1)*(-P227/($M$1*3/2)+1)*(-P227/($M$1*3/2)+1)-1*(-P227/($M$1*3/2)+1)*(-P227/($M$1*3/2)+1)+(-P227/($M$1*3/2)+1)+1)</f>
        <v>0.215270610621306</v>
      </c>
      <c r="R227" s="2" t="n">
        <f aca="false">+P227*P227*P227*0.613*Q227*$M$4</f>
        <v>1.88030728873899</v>
      </c>
      <c r="S227" s="3" t="n">
        <f aca="false">+P227*P227*P227*0.613*Q227*$M$4*24</f>
        <v>45.1273749297358</v>
      </c>
      <c r="T227" s="3" t="n">
        <f aca="false">+P227*P227*P227*0.613*$M$2*$M$4*24</f>
        <v>115.2</v>
      </c>
      <c r="U227" s="3"/>
      <c r="V227" s="3"/>
    </row>
    <row r="228" customFormat="false" ht="12.8" hidden="false" customHeight="false" outlineLevel="0" collapsed="false">
      <c r="D228" s="1"/>
      <c r="E228" s="1"/>
      <c r="F228" s="1"/>
      <c r="H228" s="1"/>
      <c r="I228" s="1"/>
      <c r="N228" s="1" t="n">
        <v>20200814</v>
      </c>
      <c r="O228" s="1" t="n">
        <v>28</v>
      </c>
      <c r="P228" s="1" t="n">
        <f aca="false">+O228/10</f>
        <v>2.8</v>
      </c>
      <c r="Q228" s="2" t="n">
        <f aca="false">+($M$2/0.593)*0.5*(-1*(-P228/($M$1*3/2)+1)*(-P228/($M$1*3/2)+1)*(-P228/($M$1*3/2)+1)-1*(-P228/($M$1*3/2)+1)*(-P228/($M$1*3/2)+1)+(-P228/($M$1*3/2)+1)+1)</f>
        <v>0.273522219542264</v>
      </c>
      <c r="R228" s="2" t="n">
        <f aca="false">+P228*P228*P228*0.613*Q228*$M$4</f>
        <v>5.66308276228817</v>
      </c>
      <c r="S228" s="3" t="n">
        <f aca="false">+P228*P228*P228*0.613*Q228*$M$4*24</f>
        <v>135.913986294916</v>
      </c>
      <c r="T228" s="3" t="n">
        <f aca="false">+P228*P228*P228*0.613*$M$2*$M$4*24</f>
        <v>273.066666666667</v>
      </c>
      <c r="U228" s="3"/>
      <c r="V228" s="3"/>
    </row>
    <row r="229" customFormat="false" ht="12.8" hidden="false" customHeight="false" outlineLevel="0" collapsed="false">
      <c r="D229" s="1"/>
      <c r="E229" s="1"/>
      <c r="F229" s="1"/>
      <c r="H229" s="1"/>
      <c r="I229" s="1"/>
      <c r="N229" s="1" t="n">
        <v>20200815</v>
      </c>
      <c r="O229" s="1" t="n">
        <v>15</v>
      </c>
      <c r="P229" s="1" t="n">
        <f aca="false">+O229/10</f>
        <v>1.5</v>
      </c>
      <c r="Q229" s="2" t="n">
        <f aca="false">+($M$2/0.593)*0.5*(-1*(-P229/($M$1*3/2)+1)*(-P229/($M$1*3/2)+1)*(-P229/($M$1*3/2)+1)-1*(-P229/($M$1*3/2)+1)*(-P229/($M$1*3/2)+1)+(-P229/($M$1*3/2)+1)+1)</f>
        <v>0.16010487491916</v>
      </c>
      <c r="R229" s="2" t="n">
        <f aca="false">+P229*P229*P229*0.613*Q229*$M$4</f>
        <v>0.509641206809164</v>
      </c>
      <c r="S229" s="3" t="n">
        <f aca="false">+P229*P229*P229*0.613*Q229*$M$4*24</f>
        <v>12.2313889634199</v>
      </c>
      <c r="T229" s="3" t="n">
        <f aca="false">+P229*P229*P229*0.613*$M$2*$M$4*24</f>
        <v>41.9825072886297</v>
      </c>
      <c r="U229" s="3"/>
      <c r="V229" s="3"/>
    </row>
    <row r="230" customFormat="false" ht="12.8" hidden="false" customHeight="false" outlineLevel="0" collapsed="false">
      <c r="D230" s="1"/>
      <c r="E230" s="1"/>
      <c r="F230" s="1"/>
      <c r="H230" s="1"/>
      <c r="I230" s="1"/>
      <c r="N230" s="1" t="n">
        <v>20200816</v>
      </c>
      <c r="O230" s="1" t="n">
        <v>23</v>
      </c>
      <c r="P230" s="1" t="n">
        <f aca="false">+O230/10</f>
        <v>2.3</v>
      </c>
      <c r="Q230" s="2" t="n">
        <f aca="false">+($M$2/0.593)*0.5*(-1*(-P230/($M$1*3/2)+1)*(-P230/($M$1*3/2)+1)*(-P230/($M$1*3/2)+1)-1*(-P230/($M$1*3/2)+1)*(-P230/($M$1*3/2)+1)+(-P230/($M$1*3/2)+1)+1)</f>
        <v>0.232575694272198</v>
      </c>
      <c r="R230" s="2" t="n">
        <f aca="false">+P230*P230*P230*0.613*Q230*$M$4</f>
        <v>2.66891066259668</v>
      </c>
      <c r="S230" s="3" t="n">
        <f aca="false">+P230*P230*P230*0.613*Q230*$M$4*24</f>
        <v>64.0538559023202</v>
      </c>
      <c r="T230" s="3" t="n">
        <f aca="false">+P230*P230*P230*0.613*$M$2*$M$4*24</f>
        <v>151.348493683187</v>
      </c>
      <c r="U230" s="3"/>
      <c r="V230" s="3"/>
    </row>
    <row r="231" customFormat="false" ht="12.8" hidden="false" customHeight="false" outlineLevel="0" collapsed="false">
      <c r="D231" s="1"/>
      <c r="E231" s="1"/>
      <c r="F231" s="1"/>
      <c r="H231" s="1"/>
      <c r="I231" s="1"/>
      <c r="N231" s="1" t="n">
        <v>20200817</v>
      </c>
      <c r="O231" s="1" t="n">
        <v>23</v>
      </c>
      <c r="P231" s="1" t="n">
        <f aca="false">+O231/10</f>
        <v>2.3</v>
      </c>
      <c r="Q231" s="2" t="n">
        <f aca="false">+($M$2/0.593)*0.5*(-1*(-P231/($M$1*3/2)+1)*(-P231/($M$1*3/2)+1)*(-P231/($M$1*3/2)+1)-1*(-P231/($M$1*3/2)+1)*(-P231/($M$1*3/2)+1)+(-P231/($M$1*3/2)+1)+1)</f>
        <v>0.232575694272198</v>
      </c>
      <c r="R231" s="2" t="n">
        <f aca="false">+P231*P231*P231*0.613*Q231*$M$4</f>
        <v>2.66891066259668</v>
      </c>
      <c r="S231" s="3" t="n">
        <f aca="false">+P231*P231*P231*0.613*Q231*$M$4*24</f>
        <v>64.0538559023202</v>
      </c>
      <c r="T231" s="3" t="n">
        <f aca="false">+P231*P231*P231*0.613*$M$2*$M$4*24</f>
        <v>151.348493683187</v>
      </c>
      <c r="U231" s="3"/>
      <c r="V231" s="3"/>
    </row>
    <row r="232" customFormat="false" ht="12.8" hidden="false" customHeight="false" outlineLevel="0" collapsed="false">
      <c r="D232" s="1"/>
      <c r="E232" s="1"/>
      <c r="F232" s="1"/>
      <c r="H232" s="1"/>
      <c r="I232" s="1"/>
      <c r="N232" s="1" t="n">
        <v>20200818</v>
      </c>
      <c r="O232" s="1" t="n">
        <v>28</v>
      </c>
      <c r="P232" s="1" t="n">
        <f aca="false">+O232/10</f>
        <v>2.8</v>
      </c>
      <c r="Q232" s="2" t="n">
        <f aca="false">+($M$2/0.593)*0.5*(-1*(-P232/($M$1*3/2)+1)*(-P232/($M$1*3/2)+1)*(-P232/($M$1*3/2)+1)-1*(-P232/($M$1*3/2)+1)*(-P232/($M$1*3/2)+1)+(-P232/($M$1*3/2)+1)+1)</f>
        <v>0.273522219542264</v>
      </c>
      <c r="R232" s="2" t="n">
        <f aca="false">+P232*P232*P232*0.613*Q232*$M$4</f>
        <v>5.66308276228817</v>
      </c>
      <c r="S232" s="3" t="n">
        <f aca="false">+P232*P232*P232*0.613*Q232*$M$4*24</f>
        <v>135.913986294916</v>
      </c>
      <c r="T232" s="3" t="n">
        <f aca="false">+P232*P232*P232*0.613*$M$2*$M$4*24</f>
        <v>273.066666666667</v>
      </c>
      <c r="U232" s="3"/>
      <c r="V232" s="3"/>
    </row>
    <row r="233" customFormat="false" ht="12.8" hidden="false" customHeight="false" outlineLevel="0" collapsed="false">
      <c r="D233" s="1"/>
      <c r="E233" s="1"/>
      <c r="F233" s="1"/>
      <c r="H233" s="1"/>
      <c r="I233" s="1"/>
      <c r="N233" s="1" t="n">
        <v>20200819</v>
      </c>
      <c r="O233" s="1" t="n">
        <v>33</v>
      </c>
      <c r="P233" s="1" t="n">
        <f aca="false">+O233/10</f>
        <v>3.3</v>
      </c>
      <c r="Q233" s="2" t="n">
        <f aca="false">+($M$2/0.593)*0.5*(-1*(-P233/($M$1*3/2)+1)*(-P233/($M$1*3/2)+1)*(-P233/($M$1*3/2)+1)-1*(-P233/($M$1*3/2)+1)*(-P233/($M$1*3/2)+1)+(-P233/($M$1*3/2)+1)+1)</f>
        <v>0.311231068452854</v>
      </c>
      <c r="R233" s="2" t="n">
        <f aca="false">+P233*P233*P233*0.613*Q233*$M$4</f>
        <v>10.5489920715165</v>
      </c>
      <c r="S233" s="3" t="n">
        <f aca="false">+P233*P233*P233*0.613*Q233*$M$4*24</f>
        <v>253.175809716396</v>
      </c>
      <c r="T233" s="3" t="n">
        <f aca="false">+P233*P233*P233*0.613*$M$2*$M$4*24</f>
        <v>447.029737609329</v>
      </c>
      <c r="U233" s="3"/>
      <c r="V233" s="3"/>
    </row>
    <row r="234" customFormat="false" ht="12.8" hidden="false" customHeight="false" outlineLevel="0" collapsed="false">
      <c r="D234" s="1"/>
      <c r="E234" s="1"/>
      <c r="F234" s="1"/>
      <c r="H234" s="1"/>
      <c r="I234" s="1"/>
      <c r="N234" s="1" t="n">
        <v>20200820</v>
      </c>
      <c r="O234" s="1" t="n">
        <v>34</v>
      </c>
      <c r="P234" s="1" t="n">
        <f aca="false">+O234/10</f>
        <v>3.4</v>
      </c>
      <c r="Q234" s="2" t="n">
        <f aca="false">+($M$2/0.593)*0.5*(-1*(-P234/($M$1*3/2)+1)*(-P234/($M$1*3/2)+1)*(-P234/($M$1*3/2)+1)-1*(-P234/($M$1*3/2)+1)*(-P234/($M$1*3/2)+1)+(-P234/($M$1*3/2)+1)+1)</f>
        <v>0.318392144421275</v>
      </c>
      <c r="R234" s="2" t="n">
        <f aca="false">+P234*P234*P234*0.613*Q234*$M$4</f>
        <v>11.8028067871346</v>
      </c>
      <c r="S234" s="3" t="n">
        <f aca="false">+P234*P234*P234*0.613*Q234*$M$4*24</f>
        <v>283.26736289123</v>
      </c>
      <c r="T234" s="3" t="n">
        <f aca="false">+P234*P234*P234*0.613*$M$2*$M$4*24</f>
        <v>488.912730806608</v>
      </c>
      <c r="U234" s="3"/>
      <c r="V234" s="3"/>
    </row>
    <row r="235" customFormat="false" ht="12.8" hidden="false" customHeight="false" outlineLevel="0" collapsed="false">
      <c r="D235" s="1"/>
      <c r="E235" s="1"/>
      <c r="F235" s="1"/>
      <c r="H235" s="1"/>
      <c r="I235" s="1"/>
      <c r="N235" s="1" t="n">
        <v>20200821</v>
      </c>
      <c r="O235" s="1" t="n">
        <v>49</v>
      </c>
      <c r="P235" s="1" t="n">
        <f aca="false">+O235/10</f>
        <v>4.9</v>
      </c>
      <c r="Q235" s="2" t="n">
        <f aca="false">+($M$2/0.593)*0.5*(-1*(-P235/($M$1*3/2)+1)*(-P235/($M$1*3/2)+1)*(-P235/($M$1*3/2)+1)-1*(-P235/($M$1*3/2)+1)*(-P235/($M$1*3/2)+1)+(-P235/($M$1*3/2)+1)+1)</f>
        <v>0.411178256266093</v>
      </c>
      <c r="R235" s="2" t="n">
        <f aca="false">+P235*P235*P235*0.613*Q235*$M$4</f>
        <v>45.6251791913636</v>
      </c>
      <c r="S235" s="3" t="n">
        <f aca="false">+P235*P235*P235*0.613*Q235*$M$4*24</f>
        <v>1095.00430059273</v>
      </c>
      <c r="T235" s="3" t="n">
        <f aca="false">+P235*P235*P235*0.613*$M$2*$M$4*24</f>
        <v>1463.46666666667</v>
      </c>
      <c r="U235" s="3"/>
      <c r="V235" s="3"/>
    </row>
    <row r="236" customFormat="false" ht="12.8" hidden="false" customHeight="false" outlineLevel="0" collapsed="false">
      <c r="D236" s="1"/>
      <c r="E236" s="1"/>
      <c r="F236" s="1"/>
      <c r="H236" s="1"/>
      <c r="I236" s="1"/>
      <c r="N236" s="1" t="n">
        <v>20200822</v>
      </c>
      <c r="O236" s="1" t="n">
        <v>55</v>
      </c>
      <c r="P236" s="1" t="n">
        <f aca="false">+O236/10</f>
        <v>5.5</v>
      </c>
      <c r="Q236" s="2" t="n">
        <f aca="false">+($M$2/0.593)*0.5*(-1*(-P236/($M$1*3/2)+1)*(-P236/($M$1*3/2)+1)*(-P236/($M$1*3/2)+1)-1*(-P236/($M$1*3/2)+1)*(-P236/($M$1*3/2)+1)+(-P236/($M$1*3/2)+1)+1)</f>
        <v>0.440940685147732</v>
      </c>
      <c r="R236" s="2" t="n">
        <f aca="false">+P236*P236*P236*0.613*Q236*$M$4</f>
        <v>69.1917705131913</v>
      </c>
      <c r="S236" s="3" t="n">
        <f aca="false">+P236*P236*P236*0.613*Q236*$M$4*24</f>
        <v>1660.60249231659</v>
      </c>
      <c r="T236" s="3" t="n">
        <f aca="false">+P236*P236*P236*0.613*$M$2*$M$4*24</f>
        <v>2069.58211856171</v>
      </c>
      <c r="U236" s="3"/>
      <c r="V236" s="3"/>
    </row>
    <row r="237" customFormat="false" ht="12.8" hidden="false" customHeight="false" outlineLevel="0" collapsed="false">
      <c r="D237" s="1"/>
      <c r="E237" s="1"/>
      <c r="F237" s="1"/>
      <c r="H237" s="1"/>
      <c r="I237" s="1"/>
      <c r="N237" s="1" t="n">
        <v>20200823</v>
      </c>
      <c r="O237" s="1" t="n">
        <v>51</v>
      </c>
      <c r="P237" s="1" t="n">
        <f aca="false">+O237/10</f>
        <v>5.1</v>
      </c>
      <c r="Q237" s="2" t="n">
        <f aca="false">+($M$2/0.593)*0.5*(-1*(-P237/($M$1*3/2)+1)*(-P237/($M$1*3/2)+1)*(-P237/($M$1*3/2)+1)-1*(-P237/($M$1*3/2)+1)*(-P237/($M$1*3/2)+1)+(-P237/($M$1*3/2)+1)+1)</f>
        <v>0.421549731467152</v>
      </c>
      <c r="R237" s="2" t="n">
        <f aca="false">+P237*P237*P237*0.613*Q237*$M$4</f>
        <v>52.7406584965416</v>
      </c>
      <c r="S237" s="3" t="n">
        <f aca="false">+P237*P237*P237*0.613*Q237*$M$4*24</f>
        <v>1265.775803917</v>
      </c>
      <c r="T237" s="3" t="n">
        <f aca="false">+P237*P237*P237*0.613*$M$2*$M$4*24</f>
        <v>1650.0804664723</v>
      </c>
      <c r="U237" s="3"/>
      <c r="V237" s="3"/>
    </row>
    <row r="238" customFormat="false" ht="12.8" hidden="false" customHeight="false" outlineLevel="0" collapsed="false">
      <c r="D238" s="1"/>
      <c r="E238" s="1"/>
      <c r="F238" s="1"/>
      <c r="H238" s="1"/>
      <c r="I238" s="1"/>
      <c r="N238" s="1" t="n">
        <v>20200824</v>
      </c>
      <c r="O238" s="1" t="n">
        <v>44</v>
      </c>
      <c r="P238" s="1" t="n">
        <f aca="false">+O238/10</f>
        <v>4.4</v>
      </c>
      <c r="Q238" s="2" t="n">
        <f aca="false">+($M$2/0.593)*0.5*(-1*(-P238/($M$1*3/2)+1)*(-P238/($M$1*3/2)+1)*(-P238/($M$1*3/2)+1)-1*(-P238/($M$1*3/2)+1)*(-P238/($M$1*3/2)+1)+(-P238/($M$1*3/2)+1)+1)</f>
        <v>0.383232246839462</v>
      </c>
      <c r="R238" s="2" t="n">
        <f aca="false">+P238*P238*P238*0.613*Q238*$M$4</f>
        <v>30.7897581414054</v>
      </c>
      <c r="S238" s="3" t="n">
        <f aca="false">+P238*P238*P238*0.613*Q238*$M$4*24</f>
        <v>738.954195393729</v>
      </c>
      <c r="T238" s="3" t="n">
        <f aca="false">+P238*P238*P238*0.613*$M$2*$M$4*24</f>
        <v>1059.6260447036</v>
      </c>
      <c r="U238" s="3"/>
      <c r="V238" s="3"/>
    </row>
    <row r="239" customFormat="false" ht="12.8" hidden="false" customHeight="false" outlineLevel="0" collapsed="false">
      <c r="D239" s="1"/>
      <c r="E239" s="1"/>
      <c r="F239" s="1"/>
      <c r="H239" s="1"/>
      <c r="I239" s="1"/>
      <c r="N239" s="1" t="n">
        <v>20200825</v>
      </c>
      <c r="O239" s="1" t="n">
        <v>52</v>
      </c>
      <c r="P239" s="1" t="n">
        <f aca="false">+O239/10</f>
        <v>5.2</v>
      </c>
      <c r="Q239" s="2" t="n">
        <f aca="false">+($M$2/0.593)*0.5*(-1*(-P239/($M$1*3/2)+1)*(-P239/($M$1*3/2)+1)*(-P239/($M$1*3/2)+1)-1*(-P239/($M$1*3/2)+1)*(-P239/($M$1*3/2)+1)+(-P239/($M$1*3/2)+1)+1)</f>
        <v>0.426565402111657</v>
      </c>
      <c r="R239" s="2" t="n">
        <f aca="false">+P239*P239*P239*0.613*Q239*$M$4</f>
        <v>56.5694376232934</v>
      </c>
      <c r="S239" s="3" t="n">
        <f aca="false">+P239*P239*P239*0.613*Q239*$M$4*24</f>
        <v>1357.66650295904</v>
      </c>
      <c r="T239" s="3" t="n">
        <f aca="false">+P239*P239*P239*0.613*$M$2*$M$4*24</f>
        <v>1749.05966958212</v>
      </c>
      <c r="U239" s="3"/>
      <c r="V239" s="3"/>
    </row>
    <row r="240" customFormat="false" ht="12.8" hidden="false" customHeight="false" outlineLevel="0" collapsed="false">
      <c r="D240" s="1"/>
      <c r="E240" s="1"/>
      <c r="F240" s="1"/>
      <c r="H240" s="1"/>
      <c r="I240" s="1"/>
      <c r="N240" s="1" t="n">
        <v>20200826</v>
      </c>
      <c r="O240" s="1" t="n">
        <v>80</v>
      </c>
      <c r="P240" s="1" t="n">
        <f aca="false">+O240/10</f>
        <v>8</v>
      </c>
      <c r="Q240" s="2" t="n">
        <f aca="false">+($M$2/0.593)*0.5*(-1*(-P240/($M$1*3/2)+1)*(-P240/($M$1*3/2)+1)*(-P240/($M$1*3/2)+1)-1*(-P240/($M$1*3/2)+1)*(-P240/($M$1*3/2)+1)+(-P240/($M$1*3/2)+1)+1)</f>
        <v>0.523958027698407</v>
      </c>
      <c r="R240" s="2" t="n">
        <f aca="false">+P240*P240*P240*0.613*Q240*$M$4</f>
        <v>253.018724622582</v>
      </c>
      <c r="S240" s="3" t="n">
        <f aca="false">+P240*P240*P240*0.613*Q240*$M$4*24</f>
        <v>6072.44939094196</v>
      </c>
      <c r="T240" s="3" t="n">
        <f aca="false">+P240*P240*P240*0.613*$M$2*$M$4*24</f>
        <v>6368.90184645287</v>
      </c>
      <c r="U240" s="3"/>
      <c r="V240" s="3"/>
    </row>
    <row r="241" customFormat="false" ht="12.8" hidden="false" customHeight="false" outlineLevel="0" collapsed="false">
      <c r="D241" s="1"/>
      <c r="E241" s="1"/>
      <c r="F241" s="1"/>
      <c r="H241" s="1"/>
      <c r="I241" s="1"/>
      <c r="N241" s="1" t="n">
        <v>20200827</v>
      </c>
      <c r="O241" s="1" t="n">
        <v>26</v>
      </c>
      <c r="P241" s="1" t="n">
        <f aca="false">+O241/10</f>
        <v>2.6</v>
      </c>
      <c r="Q241" s="2" t="n">
        <f aca="false">+($M$2/0.593)*0.5*(-1*(-P241/($M$1*3/2)+1)*(-P241/($M$1*3/2)+1)*(-P241/($M$1*3/2)+1)-1*(-P241/($M$1*3/2)+1)*(-P241/($M$1*3/2)+1)+(-P241/($M$1*3/2)+1)+1)</f>
        <v>0.257537111637928</v>
      </c>
      <c r="R241" s="2" t="n">
        <f aca="false">+P241*P241*P241*0.613*Q241*$M$4</f>
        <v>4.26919573773573</v>
      </c>
      <c r="S241" s="3" t="n">
        <f aca="false">+P241*P241*P241*0.613*Q241*$M$4*24</f>
        <v>102.460697705658</v>
      </c>
      <c r="T241" s="3" t="n">
        <f aca="false">+P241*P241*P241*0.613*$M$2*$M$4*24</f>
        <v>218.632458697765</v>
      </c>
      <c r="U241" s="3"/>
      <c r="V241" s="3"/>
    </row>
    <row r="242" customFormat="false" ht="12.8" hidden="false" customHeight="false" outlineLevel="0" collapsed="false">
      <c r="D242" s="1"/>
      <c r="E242" s="1"/>
      <c r="F242" s="1"/>
      <c r="H242" s="1"/>
      <c r="I242" s="1"/>
      <c r="N242" s="1" t="n">
        <v>20200828</v>
      </c>
      <c r="O242" s="1" t="n">
        <v>47</v>
      </c>
      <c r="P242" s="1" t="n">
        <f aca="false">+O242/10</f>
        <v>4.7</v>
      </c>
      <c r="Q242" s="2" t="n">
        <f aca="false">+($M$2/0.593)*0.5*(-1*(-P242/($M$1*3/2)+1)*(-P242/($M$1*3/2)+1)*(-P242/($M$1*3/2)+1)-1*(-P242/($M$1*3/2)+1)*(-P242/($M$1*3/2)+1)+(-P242/($M$1*3/2)+1)+1)</f>
        <v>0.400348525334153</v>
      </c>
      <c r="R242" s="2" t="n">
        <f aca="false">+P242*P242*P242*0.613*Q242*$M$4</f>
        <v>39.2028832831433</v>
      </c>
      <c r="S242" s="3" t="n">
        <f aca="false">+P242*P242*P242*0.613*Q242*$M$4*24</f>
        <v>940.869198795438</v>
      </c>
      <c r="T242" s="3" t="n">
        <f aca="false">+P242*P242*P242*0.613*$M$2*$M$4*24</f>
        <v>1291.4814382896</v>
      </c>
      <c r="U242" s="3"/>
      <c r="V242" s="3"/>
    </row>
    <row r="243" customFormat="false" ht="12.8" hidden="false" customHeight="false" outlineLevel="0" collapsed="false">
      <c r="D243" s="1"/>
      <c r="E243" s="1"/>
      <c r="F243" s="1"/>
      <c r="H243" s="1"/>
      <c r="I243" s="1"/>
      <c r="N243" s="1" t="n">
        <v>20200829</v>
      </c>
      <c r="O243" s="1" t="n">
        <v>39</v>
      </c>
      <c r="P243" s="1" t="n">
        <f aca="false">+O243/10</f>
        <v>3.9</v>
      </c>
      <c r="Q243" s="2" t="n">
        <f aca="false">+($M$2/0.593)*0.5*(-1*(-P243/($M$1*3/2)+1)*(-P243/($M$1*3/2)+1)*(-P243/($M$1*3/2)+1)-1*(-P243/($M$1*3/2)+1)*(-P243/($M$1*3/2)+1)+(-P243/($M$1*3/2)+1)+1)</f>
        <v>0.352333191942101</v>
      </c>
      <c r="R243" s="2" t="n">
        <f aca="false">+P243*P243*P243*0.613*Q243*$M$4</f>
        <v>19.7121312423959</v>
      </c>
      <c r="S243" s="3" t="n">
        <f aca="false">+P243*P243*P243*0.613*Q243*$M$4*24</f>
        <v>473.091149817501</v>
      </c>
      <c r="T243" s="3" t="n">
        <f aca="false">+P243*P243*P243*0.613*$M$2*$M$4*24</f>
        <v>737.884548104956</v>
      </c>
      <c r="U243" s="3"/>
      <c r="V243" s="3"/>
    </row>
    <row r="244" customFormat="false" ht="12.8" hidden="false" customHeight="false" outlineLevel="0" collapsed="false">
      <c r="D244" s="1"/>
      <c r="E244" s="1"/>
      <c r="F244" s="1"/>
      <c r="H244" s="1"/>
      <c r="I244" s="1"/>
      <c r="N244" s="1" t="n">
        <v>20200830</v>
      </c>
      <c r="O244" s="1" t="n">
        <v>38</v>
      </c>
      <c r="P244" s="1" t="n">
        <f aca="false">+O244/10</f>
        <v>3.8</v>
      </c>
      <c r="Q244" s="2" t="n">
        <f aca="false">+($M$2/0.593)*0.5*(-1*(-P244/($M$1*3/2)+1)*(-P244/($M$1*3/2)+1)*(-P244/($M$1*3/2)+1)-1*(-P244/($M$1*3/2)+1)*(-P244/($M$1*3/2)+1)+(-P244/($M$1*3/2)+1)+1)</f>
        <v>0.3457911881567</v>
      </c>
      <c r="R244" s="2" t="n">
        <f aca="false">+P244*P244*P244*0.613*Q244*$M$4</f>
        <v>17.8957916284816</v>
      </c>
      <c r="S244" s="3" t="n">
        <f aca="false">+P244*P244*P244*0.613*Q244*$M$4*24</f>
        <v>429.498999083558</v>
      </c>
      <c r="T244" s="3" t="n">
        <f aca="false">+P244*P244*P244*0.613*$M$2*$M$4*24</f>
        <v>682.567152575316</v>
      </c>
      <c r="U244" s="3"/>
      <c r="V244" s="3"/>
    </row>
    <row r="245" customFormat="false" ht="12.8" hidden="false" customHeight="false" outlineLevel="0" collapsed="false">
      <c r="D245" s="1"/>
      <c r="E245" s="1"/>
      <c r="F245" s="1"/>
      <c r="H245" s="1"/>
      <c r="I245" s="1"/>
      <c r="N245" s="1" t="n">
        <v>20200831</v>
      </c>
      <c r="O245" s="1" t="n">
        <v>27</v>
      </c>
      <c r="P245" s="1" t="n">
        <f aca="false">+O245/10</f>
        <v>2.7</v>
      </c>
      <c r="Q245" s="2" t="n">
        <f aca="false">+($M$2/0.593)*0.5*(-1*(-P245/($M$1*3/2)+1)*(-P245/($M$1*3/2)+1)*(-P245/($M$1*3/2)+1)-1*(-P245/($M$1*3/2)+1)*(-P245/($M$1*3/2)+1)+(-P245/($M$1*3/2)+1)+1)</f>
        <v>0.265594774905897</v>
      </c>
      <c r="R245" s="2" t="n">
        <f aca="false">+P245*P245*P245*0.613*Q245*$M$4</f>
        <v>4.93056878524405</v>
      </c>
      <c r="S245" s="3" t="n">
        <f aca="false">+P245*P245*P245*0.613*Q245*$M$4*24</f>
        <v>118.333650845857</v>
      </c>
      <c r="T245" s="3" t="n">
        <f aca="false">+P245*P245*P245*0.613*$M$2*$M$4*24</f>
        <v>244.841982507289</v>
      </c>
      <c r="U245" s="3" t="n">
        <f aca="false">SUM(S215:S245)</f>
        <v>16618.2623189581</v>
      </c>
      <c r="V245" s="3" t="n">
        <f aca="false">SUM(T215:T245)</f>
        <v>22211.6322643343</v>
      </c>
    </row>
    <row r="246" customFormat="false" ht="12.8" hidden="false" customHeight="false" outlineLevel="0" collapsed="false">
      <c r="D246" s="1"/>
      <c r="E246" s="1"/>
      <c r="F246" s="1"/>
      <c r="H246" s="1"/>
      <c r="I246" s="1"/>
      <c r="N246" s="1" t="n">
        <v>20200901</v>
      </c>
      <c r="O246" s="1" t="n">
        <v>17</v>
      </c>
      <c r="P246" s="1" t="n">
        <f aca="false">+O246/10</f>
        <v>1.7</v>
      </c>
      <c r="Q246" s="2" t="n">
        <f aca="false">+($M$2/0.593)*0.5*(-1*(-P246/($M$1*3/2)+1)*(-P246/($M$1*3/2)+1)*(-P246/($M$1*3/2)+1)-1*(-P246/($M$1*3/2)+1)*(-P246/($M$1*3/2)+1)+(-P246/($M$1*3/2)+1)+1)</f>
        <v>0.179040893562562</v>
      </c>
      <c r="R246" s="2" t="n">
        <f aca="false">+P246*P246*P246*0.613*Q246*$M$4</f>
        <v>0.829631442994563</v>
      </c>
      <c r="S246" s="3" t="n">
        <f aca="false">+P246*P246*P246*0.613*Q246*$M$4*24</f>
        <v>19.9111546318695</v>
      </c>
      <c r="T246" s="3" t="n">
        <f aca="false">+P246*P246*P246*0.613*$M$2*$M$4*24</f>
        <v>61.114091350826</v>
      </c>
      <c r="U246" s="3"/>
      <c r="V246" s="3"/>
    </row>
    <row r="247" customFormat="false" ht="12.8" hidden="false" customHeight="false" outlineLevel="0" collapsed="false">
      <c r="D247" s="1"/>
      <c r="E247" s="1"/>
      <c r="F247" s="1"/>
      <c r="H247" s="1"/>
      <c r="I247" s="1"/>
      <c r="N247" s="1" t="n">
        <v>20200902</v>
      </c>
      <c r="O247" s="1" t="n">
        <v>14</v>
      </c>
      <c r="P247" s="1" t="n">
        <f aca="false">+O247/10</f>
        <v>1.4</v>
      </c>
      <c r="Q247" s="2" t="n">
        <f aca="false">+($M$2/0.593)*0.5*(-1*(-P247/($M$1*3/2)+1)*(-P247/($M$1*3/2)+1)*(-P247/($M$1*3/2)+1)-1*(-P247/($M$1*3/2)+1)*(-P247/($M$1*3/2)+1)+(-P247/($M$1*3/2)+1)+1)</f>
        <v>0.150429085048675</v>
      </c>
      <c r="R247" s="2" t="n">
        <f aca="false">+P247*P247*P247*0.613*Q247*$M$4</f>
        <v>0.389315884424108</v>
      </c>
      <c r="S247" s="3" t="n">
        <f aca="false">+P247*P247*P247*0.613*Q247*$M$4*24</f>
        <v>9.3435812261786</v>
      </c>
      <c r="T247" s="3" t="n">
        <f aca="false">+P247*P247*P247*0.613*$M$2*$M$4*24</f>
        <v>34.1333333333333</v>
      </c>
      <c r="U247" s="3"/>
      <c r="V247" s="3"/>
    </row>
    <row r="248" customFormat="false" ht="12.8" hidden="false" customHeight="false" outlineLevel="0" collapsed="false">
      <c r="D248" s="1"/>
      <c r="E248" s="1"/>
      <c r="F248" s="1"/>
      <c r="H248" s="1"/>
      <c r="I248" s="1"/>
      <c r="N248" s="1" t="n">
        <v>20200903</v>
      </c>
      <c r="O248" s="1" t="n">
        <v>44</v>
      </c>
      <c r="P248" s="1" t="n">
        <f aca="false">+O248/10</f>
        <v>4.4</v>
      </c>
      <c r="Q248" s="2" t="n">
        <f aca="false">+($M$2/0.593)*0.5*(-1*(-P248/($M$1*3/2)+1)*(-P248/($M$1*3/2)+1)*(-P248/($M$1*3/2)+1)-1*(-P248/($M$1*3/2)+1)*(-P248/($M$1*3/2)+1)+(-P248/($M$1*3/2)+1)+1)</f>
        <v>0.383232246839462</v>
      </c>
      <c r="R248" s="2" t="n">
        <f aca="false">+P248*P248*P248*0.613*Q248*$M$4</f>
        <v>30.7897581414054</v>
      </c>
      <c r="S248" s="3" t="n">
        <f aca="false">+P248*P248*P248*0.613*Q248*$M$4*24</f>
        <v>738.954195393729</v>
      </c>
      <c r="T248" s="3" t="n">
        <f aca="false">+P248*P248*P248*0.613*$M$2*$M$4*24</f>
        <v>1059.6260447036</v>
      </c>
      <c r="U248" s="3"/>
      <c r="V248" s="3"/>
    </row>
    <row r="249" customFormat="false" ht="12.8" hidden="false" customHeight="false" outlineLevel="0" collapsed="false">
      <c r="D249" s="1"/>
      <c r="E249" s="1"/>
      <c r="F249" s="1"/>
      <c r="H249" s="1"/>
      <c r="I249" s="1"/>
      <c r="N249" s="1" t="n">
        <v>20200904</v>
      </c>
      <c r="O249" s="1" t="n">
        <v>35</v>
      </c>
      <c r="P249" s="1" t="n">
        <f aca="false">+O249/10</f>
        <v>3.5</v>
      </c>
      <c r="Q249" s="2" t="n">
        <f aca="false">+($M$2/0.593)*0.5*(-1*(-P249/($M$1*3/2)+1)*(-P249/($M$1*3/2)+1)*(-P249/($M$1*3/2)+1)-1*(-P249/($M$1*3/2)+1)*(-P249/($M$1*3/2)+1)+(-P249/($M$1*3/2)+1)+1)</f>
        <v>0.325427982798649</v>
      </c>
      <c r="R249" s="2" t="n">
        <f aca="false">+P249*P249*P249*0.613*Q249*$M$4</f>
        <v>13.1596770018966</v>
      </c>
      <c r="S249" s="3" t="n">
        <f aca="false">+P249*P249*P249*0.613*Q249*$M$4*24</f>
        <v>315.832248045518</v>
      </c>
      <c r="T249" s="3" t="n">
        <f aca="false">+P249*P249*P249*0.613*$M$2*$M$4*24</f>
        <v>533.333333333333</v>
      </c>
      <c r="U249" s="3"/>
      <c r="V249" s="3"/>
    </row>
    <row r="250" customFormat="false" ht="12.8" hidden="false" customHeight="false" outlineLevel="0" collapsed="false">
      <c r="D250" s="1"/>
      <c r="E250" s="1"/>
      <c r="F250" s="1"/>
      <c r="H250" s="1"/>
      <c r="I250" s="1"/>
      <c r="N250" s="1" t="n">
        <v>20200905</v>
      </c>
      <c r="O250" s="1" t="n">
        <v>34</v>
      </c>
      <c r="P250" s="1" t="n">
        <f aca="false">+O250/10</f>
        <v>3.4</v>
      </c>
      <c r="Q250" s="2" t="n">
        <f aca="false">+($M$2/0.593)*0.5*(-1*(-P250/($M$1*3/2)+1)*(-P250/($M$1*3/2)+1)*(-P250/($M$1*3/2)+1)-1*(-P250/($M$1*3/2)+1)*(-P250/($M$1*3/2)+1)+(-P250/($M$1*3/2)+1)+1)</f>
        <v>0.318392144421275</v>
      </c>
      <c r="R250" s="2" t="n">
        <f aca="false">+P250*P250*P250*0.613*Q250*$M$4</f>
        <v>11.8028067871346</v>
      </c>
      <c r="S250" s="3" t="n">
        <f aca="false">+P250*P250*P250*0.613*Q250*$M$4*24</f>
        <v>283.26736289123</v>
      </c>
      <c r="T250" s="3" t="n">
        <f aca="false">+P250*P250*P250*0.613*$M$2*$M$4*24</f>
        <v>488.912730806608</v>
      </c>
      <c r="U250" s="3"/>
      <c r="V250" s="3"/>
    </row>
    <row r="251" customFormat="false" ht="12.8" hidden="false" customHeight="false" outlineLevel="0" collapsed="false">
      <c r="D251" s="1"/>
      <c r="E251" s="1"/>
      <c r="F251" s="1"/>
      <c r="H251" s="1"/>
      <c r="I251" s="1"/>
      <c r="N251" s="1" t="n">
        <v>20200906</v>
      </c>
      <c r="O251" s="1" t="n">
        <v>23</v>
      </c>
      <c r="P251" s="1" t="n">
        <f aca="false">+O251/10</f>
        <v>2.3</v>
      </c>
      <c r="Q251" s="2" t="n">
        <f aca="false">+($M$2/0.593)*0.5*(-1*(-P251/($M$1*3/2)+1)*(-P251/($M$1*3/2)+1)*(-P251/($M$1*3/2)+1)-1*(-P251/($M$1*3/2)+1)*(-P251/($M$1*3/2)+1)+(-P251/($M$1*3/2)+1)+1)</f>
        <v>0.232575694272198</v>
      </c>
      <c r="R251" s="2" t="n">
        <f aca="false">+P251*P251*P251*0.613*Q251*$M$4</f>
        <v>2.66891066259668</v>
      </c>
      <c r="S251" s="3" t="n">
        <f aca="false">+P251*P251*P251*0.613*Q251*$M$4*24</f>
        <v>64.0538559023202</v>
      </c>
      <c r="T251" s="3" t="n">
        <f aca="false">+P251*P251*P251*0.613*$M$2*$M$4*24</f>
        <v>151.348493683187</v>
      </c>
      <c r="U251" s="3"/>
      <c r="V251" s="3"/>
    </row>
    <row r="252" customFormat="false" ht="12.8" hidden="false" customHeight="false" outlineLevel="0" collapsed="false">
      <c r="D252" s="1"/>
      <c r="E252" s="1"/>
      <c r="F252" s="1"/>
      <c r="H252" s="1"/>
      <c r="I252" s="1"/>
      <c r="N252" s="1" t="n">
        <v>20200907</v>
      </c>
      <c r="O252" s="1" t="n">
        <v>27</v>
      </c>
      <c r="P252" s="1" t="n">
        <f aca="false">+O252/10</f>
        <v>2.7</v>
      </c>
      <c r="Q252" s="2" t="n">
        <f aca="false">+($M$2/0.593)*0.5*(-1*(-P252/($M$1*3/2)+1)*(-P252/($M$1*3/2)+1)*(-P252/($M$1*3/2)+1)-1*(-P252/($M$1*3/2)+1)*(-P252/($M$1*3/2)+1)+(-P252/($M$1*3/2)+1)+1)</f>
        <v>0.265594774905897</v>
      </c>
      <c r="R252" s="2" t="n">
        <f aca="false">+P252*P252*P252*0.613*Q252*$M$4</f>
        <v>4.93056878524405</v>
      </c>
      <c r="S252" s="3" t="n">
        <f aca="false">+P252*P252*P252*0.613*Q252*$M$4*24</f>
        <v>118.333650845857</v>
      </c>
      <c r="T252" s="3" t="n">
        <f aca="false">+P252*P252*P252*0.613*$M$2*$M$4*24</f>
        <v>244.841982507289</v>
      </c>
      <c r="U252" s="3"/>
      <c r="V252" s="3"/>
    </row>
    <row r="253" customFormat="false" ht="12.8" hidden="false" customHeight="false" outlineLevel="0" collapsed="false">
      <c r="D253" s="1"/>
      <c r="E253" s="1"/>
      <c r="F253" s="1"/>
      <c r="H253" s="1"/>
      <c r="I253" s="1"/>
      <c r="N253" s="1" t="n">
        <v>20200908</v>
      </c>
      <c r="O253" s="1" t="n">
        <v>35</v>
      </c>
      <c r="P253" s="1" t="n">
        <f aca="false">+O253/10</f>
        <v>3.5</v>
      </c>
      <c r="Q253" s="2" t="n">
        <f aca="false">+($M$2/0.593)*0.5*(-1*(-P253/($M$1*3/2)+1)*(-P253/($M$1*3/2)+1)*(-P253/($M$1*3/2)+1)-1*(-P253/($M$1*3/2)+1)*(-P253/($M$1*3/2)+1)+(-P253/($M$1*3/2)+1)+1)</f>
        <v>0.325427982798649</v>
      </c>
      <c r="R253" s="2" t="n">
        <f aca="false">+P253*P253*P253*0.613*Q253*$M$4</f>
        <v>13.1596770018966</v>
      </c>
      <c r="S253" s="3" t="n">
        <f aca="false">+P253*P253*P253*0.613*Q253*$M$4*24</f>
        <v>315.832248045518</v>
      </c>
      <c r="T253" s="3" t="n">
        <f aca="false">+P253*P253*P253*0.613*$M$2*$M$4*24</f>
        <v>533.333333333333</v>
      </c>
      <c r="U253" s="3"/>
      <c r="V253" s="3"/>
    </row>
    <row r="254" customFormat="false" ht="12.8" hidden="false" customHeight="false" outlineLevel="0" collapsed="false">
      <c r="D254" s="1"/>
      <c r="E254" s="1"/>
      <c r="F254" s="1"/>
      <c r="H254" s="1"/>
      <c r="I254" s="1"/>
      <c r="N254" s="1" t="n">
        <v>20200909</v>
      </c>
      <c r="O254" s="1" t="n">
        <v>36</v>
      </c>
      <c r="P254" s="1" t="n">
        <f aca="false">+O254/10</f>
        <v>3.6</v>
      </c>
      <c r="Q254" s="2" t="n">
        <f aca="false">+($M$2/0.593)*0.5*(-1*(-P254/($M$1*3/2)+1)*(-P254/($M$1*3/2)+1)*(-P254/($M$1*3/2)+1)-1*(-P254/($M$1*3/2)+1)*(-P254/($M$1*3/2)+1)+(-P254/($M$1*3/2)+1)+1)</f>
        <v>0.332339295162196</v>
      </c>
      <c r="R254" s="2" t="n">
        <f aca="false">+P254*P254*P254*0.613*Q254*$M$4</f>
        <v>14.6243105019121</v>
      </c>
      <c r="S254" s="3" t="n">
        <f aca="false">+P254*P254*P254*0.613*Q254*$M$4*24</f>
        <v>350.983452045891</v>
      </c>
      <c r="T254" s="3" t="n">
        <f aca="false">+P254*P254*P254*0.613*$M$2*$M$4*24</f>
        <v>580.366180758017</v>
      </c>
      <c r="U254" s="3"/>
      <c r="V254" s="3"/>
    </row>
    <row r="255" customFormat="false" ht="12.8" hidden="false" customHeight="false" outlineLevel="0" collapsed="false">
      <c r="D255" s="1"/>
      <c r="E255" s="1"/>
      <c r="F255" s="1"/>
      <c r="H255" s="1"/>
      <c r="I255" s="1"/>
      <c r="N255" s="1" t="n">
        <v>20200910</v>
      </c>
      <c r="O255" s="1" t="n">
        <v>13</v>
      </c>
      <c r="P255" s="1" t="n">
        <f aca="false">+O255/10</f>
        <v>1.3</v>
      </c>
      <c r="Q255" s="2" t="n">
        <f aca="false">+($M$2/0.593)*0.5*(-1*(-P255/($M$1*3/2)+1)*(-P255/($M$1*3/2)+1)*(-P255/($M$1*3/2)+1)-1*(-P255/($M$1*3/2)+1)*(-P255/($M$1*3/2)+1)+(-P255/($M$1*3/2)+1)+1)</f>
        <v>0.140613826042705</v>
      </c>
      <c r="R255" s="2" t="n">
        <f aca="false">+P255*P255*P255*0.613*Q255*$M$4</f>
        <v>0.291369631637889</v>
      </c>
      <c r="S255" s="3" t="n">
        <f aca="false">+P255*P255*P255*0.613*Q255*$M$4*24</f>
        <v>6.99287115930933</v>
      </c>
      <c r="T255" s="3" t="n">
        <f aca="false">+P255*P255*P255*0.613*$M$2*$M$4*24</f>
        <v>27.3290573372206</v>
      </c>
      <c r="U255" s="3"/>
      <c r="V255" s="3"/>
    </row>
    <row r="256" customFormat="false" ht="12.8" hidden="false" customHeight="false" outlineLevel="0" collapsed="false">
      <c r="D256" s="1"/>
      <c r="E256" s="1"/>
      <c r="F256" s="1"/>
      <c r="H256" s="1"/>
      <c r="I256" s="1"/>
      <c r="N256" s="1" t="n">
        <v>20200911</v>
      </c>
      <c r="O256" s="1" t="n">
        <v>13</v>
      </c>
      <c r="P256" s="1" t="n">
        <f aca="false">+O256/10</f>
        <v>1.3</v>
      </c>
      <c r="Q256" s="2" t="n">
        <f aca="false">+($M$2/0.593)*0.5*(-1*(-P256/($M$1*3/2)+1)*(-P256/($M$1*3/2)+1)*(-P256/($M$1*3/2)+1)-1*(-P256/($M$1*3/2)+1)*(-P256/($M$1*3/2)+1)+(-P256/($M$1*3/2)+1)+1)</f>
        <v>0.140613826042705</v>
      </c>
      <c r="R256" s="2" t="n">
        <f aca="false">+P256*P256*P256*0.613*Q256*$M$4</f>
        <v>0.291369631637889</v>
      </c>
      <c r="S256" s="3" t="n">
        <f aca="false">+P256*P256*P256*0.613*Q256*$M$4*24</f>
        <v>6.99287115930933</v>
      </c>
      <c r="T256" s="3" t="n">
        <f aca="false">+P256*P256*P256*0.613*$M$2*$M$4*24</f>
        <v>27.3290573372206</v>
      </c>
      <c r="U256" s="3"/>
      <c r="V256" s="3"/>
    </row>
    <row r="257" customFormat="false" ht="12.8" hidden="false" customHeight="false" outlineLevel="0" collapsed="false">
      <c r="D257" s="1"/>
      <c r="E257" s="1"/>
      <c r="F257" s="1"/>
      <c r="H257" s="1"/>
      <c r="I257" s="1"/>
      <c r="N257" s="1" t="n">
        <v>20200912</v>
      </c>
      <c r="O257" s="1" t="n">
        <v>27</v>
      </c>
      <c r="P257" s="1" t="n">
        <f aca="false">+O257/10</f>
        <v>2.7</v>
      </c>
      <c r="Q257" s="2" t="n">
        <f aca="false">+($M$2/0.593)*0.5*(-1*(-P257/($M$1*3/2)+1)*(-P257/($M$1*3/2)+1)*(-P257/($M$1*3/2)+1)-1*(-P257/($M$1*3/2)+1)*(-P257/($M$1*3/2)+1)+(-P257/($M$1*3/2)+1)+1)</f>
        <v>0.265594774905897</v>
      </c>
      <c r="R257" s="2" t="n">
        <f aca="false">+P257*P257*P257*0.613*Q257*$M$4</f>
        <v>4.93056878524405</v>
      </c>
      <c r="S257" s="3" t="n">
        <f aca="false">+P257*P257*P257*0.613*Q257*$M$4*24</f>
        <v>118.333650845857</v>
      </c>
      <c r="T257" s="3" t="n">
        <f aca="false">+P257*P257*P257*0.613*$M$2*$M$4*24</f>
        <v>244.841982507289</v>
      </c>
      <c r="U257" s="3"/>
      <c r="V257" s="3"/>
    </row>
    <row r="258" customFormat="false" ht="12.8" hidden="false" customHeight="false" outlineLevel="0" collapsed="false">
      <c r="D258" s="1"/>
      <c r="E258" s="1"/>
      <c r="F258" s="1"/>
      <c r="H258" s="1"/>
      <c r="I258" s="1"/>
      <c r="N258" s="1" t="n">
        <v>20200913</v>
      </c>
      <c r="O258" s="1" t="n">
        <v>22</v>
      </c>
      <c r="P258" s="1" t="n">
        <f aca="false">+O258/10</f>
        <v>2.2</v>
      </c>
      <c r="Q258" s="2" t="n">
        <f aca="false">+($M$2/0.593)*0.5*(-1*(-P258/($M$1*3/2)+1)*(-P258/($M$1*3/2)+1)*(-P258/($M$1*3/2)+1)-1*(-P258/($M$1*3/2)+1)*(-P258/($M$1*3/2)+1)+(-P258/($M$1*3/2)+1)+1)</f>
        <v>0.223990040705607</v>
      </c>
      <c r="R258" s="2" t="n">
        <f aca="false">+P258*P258*P258*0.613*Q258*$M$4</f>
        <v>2.24948423452287</v>
      </c>
      <c r="S258" s="3" t="n">
        <f aca="false">+P258*P258*P258*0.613*Q258*$M$4*24</f>
        <v>53.987621628549</v>
      </c>
      <c r="T258" s="3" t="n">
        <f aca="false">+P258*P258*P258*0.613*$M$2*$M$4*24</f>
        <v>132.45325558795</v>
      </c>
      <c r="U258" s="3"/>
      <c r="V258" s="3"/>
    </row>
    <row r="259" customFormat="false" ht="12.8" hidden="false" customHeight="false" outlineLevel="0" collapsed="false">
      <c r="D259" s="1"/>
      <c r="E259" s="1"/>
      <c r="F259" s="1"/>
      <c r="H259" s="1"/>
      <c r="I259" s="1"/>
      <c r="N259" s="1" t="n">
        <v>20200914</v>
      </c>
      <c r="O259" s="1" t="n">
        <v>14</v>
      </c>
      <c r="P259" s="1" t="n">
        <f aca="false">+O259/10</f>
        <v>1.4</v>
      </c>
      <c r="Q259" s="2" t="n">
        <f aca="false">+($M$2/0.593)*0.5*(-1*(-P259/($M$1*3/2)+1)*(-P259/($M$1*3/2)+1)*(-P259/($M$1*3/2)+1)-1*(-P259/($M$1*3/2)+1)*(-P259/($M$1*3/2)+1)+(-P259/($M$1*3/2)+1)+1)</f>
        <v>0.150429085048675</v>
      </c>
      <c r="R259" s="2" t="n">
        <f aca="false">+P259*P259*P259*0.613*Q259*$M$4</f>
        <v>0.389315884424108</v>
      </c>
      <c r="S259" s="3" t="n">
        <f aca="false">+P259*P259*P259*0.613*Q259*$M$4*24</f>
        <v>9.3435812261786</v>
      </c>
      <c r="T259" s="3" t="n">
        <f aca="false">+P259*P259*P259*0.613*$M$2*$M$4*24</f>
        <v>34.1333333333333</v>
      </c>
      <c r="U259" s="3"/>
      <c r="V259" s="3"/>
    </row>
    <row r="260" customFormat="false" ht="12.8" hidden="false" customHeight="false" outlineLevel="0" collapsed="false">
      <c r="D260" s="1"/>
      <c r="E260" s="1"/>
      <c r="F260" s="1"/>
      <c r="H260" s="1"/>
      <c r="I260" s="1"/>
      <c r="N260" s="1" t="n">
        <v>20200915</v>
      </c>
      <c r="O260" s="1" t="n">
        <v>16</v>
      </c>
      <c r="P260" s="1" t="n">
        <f aca="false">+O260/10</f>
        <v>1.6</v>
      </c>
      <c r="Q260" s="2" t="n">
        <f aca="false">+($M$2/0.593)*0.5*(-1*(-P260/($M$1*3/2)+1)*(-P260/($M$1*3/2)+1)*(-P260/($M$1*3/2)+1)-1*(-P260/($M$1*3/2)+1)*(-P260/($M$1*3/2)+1)+(-P260/($M$1*3/2)+1)+1)</f>
        <v>0.169641907231382</v>
      </c>
      <c r="R260" s="2" t="n">
        <f aca="false">+P260*P260*P260*0.613*Q260*$M$4</f>
        <v>0.655359043910791</v>
      </c>
      <c r="S260" s="3" t="n">
        <f aca="false">+P260*P260*P260*0.613*Q260*$M$4*24</f>
        <v>15.728617053859</v>
      </c>
      <c r="T260" s="3" t="n">
        <f aca="false">+P260*P260*P260*0.613*$M$2*$M$4*24</f>
        <v>50.9512147716229</v>
      </c>
      <c r="U260" s="3"/>
      <c r="V260" s="3"/>
    </row>
    <row r="261" customFormat="false" ht="12.8" hidden="false" customHeight="false" outlineLevel="0" collapsed="false">
      <c r="D261" s="1"/>
      <c r="E261" s="1"/>
      <c r="F261" s="1"/>
      <c r="H261" s="1"/>
      <c r="I261" s="1"/>
      <c r="N261" s="1" t="n">
        <v>20200916</v>
      </c>
      <c r="O261" s="1" t="n">
        <v>40</v>
      </c>
      <c r="P261" s="1" t="n">
        <f aca="false">+O261/10</f>
        <v>4</v>
      </c>
      <c r="Q261" s="2" t="n">
        <f aca="false">+($M$2/0.593)*0.5*(-1*(-P261/($M$1*3/2)+1)*(-P261/($M$1*3/2)+1)*(-P261/($M$1*3/2)+1)-1*(-P261/($M$1*3/2)+1)*(-P261/($M$1*3/2)+1)+(-P261/($M$1*3/2)+1)+1)</f>
        <v>0.358753516022563</v>
      </c>
      <c r="R261" s="2" t="n">
        <f aca="false">+P261*P261*P261*0.613*Q261*$M$4</f>
        <v>21.6552071634028</v>
      </c>
      <c r="S261" s="3" t="n">
        <f aca="false">+P261*P261*P261*0.613*Q261*$M$4*24</f>
        <v>519.724971921668</v>
      </c>
      <c r="T261" s="3" t="n">
        <f aca="false">+P261*P261*P261*0.613*$M$2*$M$4*24</f>
        <v>796.112730806608</v>
      </c>
      <c r="U261" s="3"/>
      <c r="V261" s="3"/>
    </row>
    <row r="262" customFormat="false" ht="12.8" hidden="false" customHeight="false" outlineLevel="0" collapsed="false">
      <c r="D262" s="1"/>
      <c r="E262" s="1"/>
      <c r="F262" s="1"/>
      <c r="H262" s="1"/>
      <c r="I262" s="1"/>
      <c r="N262" s="1" t="n">
        <v>20200917</v>
      </c>
      <c r="O262" s="1" t="n">
        <v>49</v>
      </c>
      <c r="P262" s="1" t="n">
        <f aca="false">+O262/10</f>
        <v>4.9</v>
      </c>
      <c r="Q262" s="2" t="n">
        <f aca="false">+($M$2/0.593)*0.5*(-1*(-P262/($M$1*3/2)+1)*(-P262/($M$1*3/2)+1)*(-P262/($M$1*3/2)+1)-1*(-P262/($M$1*3/2)+1)*(-P262/($M$1*3/2)+1)+(-P262/($M$1*3/2)+1)+1)</f>
        <v>0.411178256266093</v>
      </c>
      <c r="R262" s="2" t="n">
        <f aca="false">+P262*P262*P262*0.613*Q262*$M$4</f>
        <v>45.6251791913636</v>
      </c>
      <c r="S262" s="3" t="n">
        <f aca="false">+P262*P262*P262*0.613*Q262*$M$4*24</f>
        <v>1095.00430059273</v>
      </c>
      <c r="T262" s="3" t="n">
        <f aca="false">+P262*P262*P262*0.613*$M$2*$M$4*24</f>
        <v>1463.46666666667</v>
      </c>
      <c r="U262" s="3"/>
      <c r="V262" s="3"/>
    </row>
    <row r="263" customFormat="false" ht="12.8" hidden="false" customHeight="false" outlineLevel="0" collapsed="false">
      <c r="D263" s="1"/>
      <c r="E263" s="1"/>
      <c r="F263" s="1"/>
      <c r="H263" s="1"/>
      <c r="I263" s="1"/>
      <c r="N263" s="1" t="n">
        <v>20200918</v>
      </c>
      <c r="O263" s="1" t="n">
        <v>46</v>
      </c>
      <c r="P263" s="1" t="n">
        <f aca="false">+O263/10</f>
        <v>4.6</v>
      </c>
      <c r="Q263" s="2" t="n">
        <f aca="false">+($M$2/0.593)*0.5*(-1*(-P263/($M$1*3/2)+1)*(-P263/($M$1*3/2)+1)*(-P263/($M$1*3/2)+1)-1*(-P263/($M$1*3/2)+1)*(-P263/($M$1*3/2)+1)+(-P263/($M$1*3/2)+1)+1)</f>
        <v>0.394760035026049</v>
      </c>
      <c r="R263" s="2" t="n">
        <f aca="false">+P263*P263*P263*0.613*Q263*$M$4</f>
        <v>36.2403911533417</v>
      </c>
      <c r="S263" s="3" t="n">
        <f aca="false">+P263*P263*P263*0.613*Q263*$M$4*24</f>
        <v>869.769387680201</v>
      </c>
      <c r="T263" s="3" t="n">
        <f aca="false">+P263*P263*P263*0.613*$M$2*$M$4*24</f>
        <v>1210.7879494655</v>
      </c>
      <c r="U263" s="3"/>
      <c r="V263" s="3"/>
    </row>
    <row r="264" customFormat="false" ht="12.8" hidden="false" customHeight="false" outlineLevel="0" collapsed="false">
      <c r="D264" s="1"/>
      <c r="E264" s="1"/>
      <c r="F264" s="1"/>
      <c r="H264" s="1"/>
      <c r="I264" s="1"/>
      <c r="N264" s="1" t="n">
        <v>20200919</v>
      </c>
      <c r="O264" s="1" t="n">
        <v>33</v>
      </c>
      <c r="P264" s="1" t="n">
        <f aca="false">+O264/10</f>
        <v>3.3</v>
      </c>
      <c r="Q264" s="2" t="n">
        <f aca="false">+($M$2/0.593)*0.5*(-1*(-P264/($M$1*3/2)+1)*(-P264/($M$1*3/2)+1)*(-P264/($M$1*3/2)+1)-1*(-P264/($M$1*3/2)+1)*(-P264/($M$1*3/2)+1)+(-P264/($M$1*3/2)+1)+1)</f>
        <v>0.311231068452854</v>
      </c>
      <c r="R264" s="2" t="n">
        <f aca="false">+P264*P264*P264*0.613*Q264*$M$4</f>
        <v>10.5489920715165</v>
      </c>
      <c r="S264" s="3" t="n">
        <f aca="false">+P264*P264*P264*0.613*Q264*$M$4*24</f>
        <v>253.175809716396</v>
      </c>
      <c r="T264" s="3" t="n">
        <f aca="false">+P264*P264*P264*0.613*$M$2*$M$4*24</f>
        <v>447.029737609329</v>
      </c>
      <c r="U264" s="3"/>
      <c r="V264" s="3"/>
    </row>
    <row r="265" customFormat="false" ht="12.8" hidden="false" customHeight="false" outlineLevel="0" collapsed="false">
      <c r="D265" s="1"/>
      <c r="E265" s="1"/>
      <c r="F265" s="1"/>
      <c r="H265" s="1"/>
      <c r="I265" s="1"/>
      <c r="N265" s="1" t="n">
        <v>20200920</v>
      </c>
      <c r="O265" s="1" t="n">
        <v>31</v>
      </c>
      <c r="P265" s="1" t="n">
        <f aca="false">+O265/10</f>
        <v>3.1</v>
      </c>
      <c r="Q265" s="2" t="n">
        <f aca="false">+($M$2/0.593)*0.5*(-1*(-P265/($M$1*3/2)+1)*(-P265/($M$1*3/2)+1)*(-P265/($M$1*3/2)+1)-1*(-P265/($M$1*3/2)+1)*(-P265/($M$1*3/2)+1)+(-P265/($M$1*3/2)+1)+1)</f>
        <v>0.29653035743398</v>
      </c>
      <c r="R265" s="2" t="n">
        <f aca="false">+P265*P265*P265*0.613*Q265*$M$4</f>
        <v>8.33183086407682</v>
      </c>
      <c r="S265" s="3" t="n">
        <f aca="false">+P265*P265*P265*0.613*Q265*$M$4*24</f>
        <v>199.963940737844</v>
      </c>
      <c r="T265" s="3" t="n">
        <f aca="false">+P265*P265*P265*0.613*$M$2*$M$4*24</f>
        <v>370.578036929057</v>
      </c>
      <c r="U265" s="3"/>
      <c r="V265" s="3"/>
    </row>
    <row r="266" customFormat="false" ht="12.8" hidden="false" customHeight="false" outlineLevel="0" collapsed="false">
      <c r="D266" s="1"/>
      <c r="E266" s="1"/>
      <c r="F266" s="1"/>
      <c r="H266" s="1"/>
      <c r="I266" s="1"/>
      <c r="N266" s="1" t="n">
        <v>20200921</v>
      </c>
      <c r="O266" s="1" t="n">
        <v>10</v>
      </c>
      <c r="P266" s="1" t="n">
        <f aca="false">+O266/10</f>
        <v>1</v>
      </c>
      <c r="Q266" s="2" t="n">
        <f aca="false">+($M$2/0.593)*0.5*(-1*(-P266/($M$1*3/2)+1)*(-P266/($M$1*3/2)+1)*(-P266/($M$1*3/2)+1)-1*(-P266/($M$1*3/2)+1)*(-P266/($M$1*3/2)+1)+(-P266/($M$1*3/2)+1)+1)</f>
        <v>0.110324118439666</v>
      </c>
      <c r="R266" s="2" t="n">
        <f aca="false">+P266*P266*P266*0.613*Q266*$M$4</f>
        <v>0.104053494130968</v>
      </c>
      <c r="S266" s="3" t="n">
        <f aca="false">+P266*P266*P266*0.613*Q266*$M$4*24</f>
        <v>2.49728385914324</v>
      </c>
      <c r="T266" s="3" t="n">
        <f aca="false">+P266*P266*P266*0.613*$M$2*$M$4*24</f>
        <v>12.4392614188533</v>
      </c>
      <c r="U266" s="3"/>
      <c r="V266" s="3"/>
    </row>
    <row r="267" customFormat="false" ht="12.8" hidden="false" customHeight="false" outlineLevel="0" collapsed="false">
      <c r="D267" s="1"/>
      <c r="E267" s="1"/>
      <c r="F267" s="1"/>
      <c r="H267" s="1"/>
      <c r="I267" s="1"/>
      <c r="N267" s="1" t="n">
        <v>20200922</v>
      </c>
      <c r="O267" s="1" t="n">
        <v>12</v>
      </c>
      <c r="P267" s="1" t="n">
        <f aca="false">+O267/10</f>
        <v>1.2</v>
      </c>
      <c r="Q267" s="2" t="n">
        <f aca="false">+($M$2/0.593)*0.5*(-1*(-P267/($M$1*3/2)+1)*(-P267/($M$1*3/2)+1)*(-P267/($M$1*3/2)+1)-1*(-P267/($M$1*3/2)+1)*(-P267/($M$1*3/2)+1)+(-P267/($M$1*3/2)+1)+1)</f>
        <v>0.130658386324028</v>
      </c>
      <c r="R267" s="2" t="n">
        <f aca="false">+P267*P267*P267*0.613*Q267*$M$4</f>
        <v>0.212944893979045</v>
      </c>
      <c r="S267" s="3" t="n">
        <f aca="false">+P267*P267*P267*0.613*Q267*$M$4*24</f>
        <v>5.11067745549708</v>
      </c>
      <c r="T267" s="3" t="n">
        <f aca="false">+P267*P267*P267*0.613*$M$2*$M$4*24</f>
        <v>21.4950437317784</v>
      </c>
      <c r="U267" s="3"/>
      <c r="V267" s="3"/>
    </row>
    <row r="268" customFormat="false" ht="12.8" hidden="false" customHeight="false" outlineLevel="0" collapsed="false">
      <c r="D268" s="1"/>
      <c r="E268" s="1"/>
      <c r="F268" s="1"/>
      <c r="H268" s="1"/>
      <c r="I268" s="1"/>
      <c r="N268" s="1" t="n">
        <v>20200923</v>
      </c>
      <c r="O268" s="1" t="n">
        <v>45</v>
      </c>
      <c r="P268" s="1" t="n">
        <f aca="false">+O268/10</f>
        <v>4.5</v>
      </c>
      <c r="Q268" s="2" t="n">
        <f aca="false">+($M$2/0.593)*0.5*(-1*(-P268/($M$1*3/2)+1)*(-P268/($M$1*3/2)+1)*(-P268/($M$1*3/2)+1)-1*(-P268/($M$1*3/2)+1)*(-P268/($M$1*3/2)+1)+(-P268/($M$1*3/2)+1)+1)</f>
        <v>0.389054846053559</v>
      </c>
      <c r="R268" s="2" t="n">
        <f aca="false">+P268*P268*P268*0.613*Q268*$M$4</f>
        <v>33.4375595787492</v>
      </c>
      <c r="S268" s="3" t="n">
        <f aca="false">+P268*P268*P268*0.613*Q268*$M$4*24</f>
        <v>802.501429889982</v>
      </c>
      <c r="T268" s="3" t="n">
        <f aca="false">+P268*P268*P268*0.613*$M$2*$M$4*24</f>
        <v>1133.527696793</v>
      </c>
      <c r="U268" s="3"/>
      <c r="V268" s="3"/>
    </row>
    <row r="269" customFormat="false" ht="12.8" hidden="false" customHeight="false" outlineLevel="0" collapsed="false">
      <c r="D269" s="1"/>
      <c r="E269" s="1"/>
      <c r="F269" s="1"/>
      <c r="H269" s="1"/>
      <c r="I269" s="1"/>
      <c r="N269" s="1" t="n">
        <v>20200924</v>
      </c>
      <c r="O269" s="1" t="n">
        <v>55</v>
      </c>
      <c r="P269" s="1" t="n">
        <f aca="false">+O269/10</f>
        <v>5.5</v>
      </c>
      <c r="Q269" s="2" t="n">
        <f aca="false">+($M$2/0.593)*0.5*(-1*(-P269/($M$1*3/2)+1)*(-P269/($M$1*3/2)+1)*(-P269/($M$1*3/2)+1)-1*(-P269/($M$1*3/2)+1)*(-P269/($M$1*3/2)+1)+(-P269/($M$1*3/2)+1)+1)</f>
        <v>0.440940685147732</v>
      </c>
      <c r="R269" s="2" t="n">
        <f aca="false">+P269*P269*P269*0.613*Q269*$M$4</f>
        <v>69.1917705131913</v>
      </c>
      <c r="S269" s="3" t="n">
        <f aca="false">+P269*P269*P269*0.613*Q269*$M$4*24</f>
        <v>1660.60249231659</v>
      </c>
      <c r="T269" s="3" t="n">
        <f aca="false">+P269*P269*P269*0.613*$M$2*$M$4*24</f>
        <v>2069.58211856171</v>
      </c>
      <c r="U269" s="3"/>
      <c r="V269" s="3"/>
    </row>
    <row r="270" customFormat="false" ht="12.8" hidden="false" customHeight="false" outlineLevel="0" collapsed="false">
      <c r="D270" s="1"/>
      <c r="E270" s="1"/>
      <c r="F270" s="1"/>
      <c r="H270" s="1"/>
      <c r="I270" s="1"/>
      <c r="N270" s="1" t="n">
        <v>20200925</v>
      </c>
      <c r="O270" s="1" t="n">
        <v>60</v>
      </c>
      <c r="P270" s="1" t="n">
        <f aca="false">+O270/10</f>
        <v>6</v>
      </c>
      <c r="Q270" s="2" t="n">
        <f aca="false">+($M$2/0.593)*0.5*(-1*(-P270/($M$1*3/2)+1)*(-P270/($M$1*3/2)+1)*(-P270/($M$1*3/2)+1)-1*(-P270/($M$1*3/2)+1)*(-P270/($M$1*3/2)+1)+(-P270/($M$1*3/2)+1)+1)</f>
        <v>0.462703088516373</v>
      </c>
      <c r="R270" s="2" t="n">
        <f aca="false">+P270*P270*P270*0.613*Q270*$M$4</f>
        <v>94.2632376114229</v>
      </c>
      <c r="S270" s="3" t="n">
        <f aca="false">+P270*P270*P270*0.613*Q270*$M$4*24</f>
        <v>2262.31770267415</v>
      </c>
      <c r="T270" s="3" t="n">
        <f aca="false">+P270*P270*P270*0.613*$M$2*$M$4*24</f>
        <v>2686.8804664723</v>
      </c>
      <c r="U270" s="3"/>
      <c r="V270" s="3"/>
    </row>
    <row r="271" customFormat="false" ht="12.8" hidden="false" customHeight="false" outlineLevel="0" collapsed="false">
      <c r="D271" s="1"/>
      <c r="E271" s="1"/>
      <c r="F271" s="1"/>
      <c r="H271" s="1"/>
      <c r="I271" s="1"/>
      <c r="N271" s="1" t="n">
        <v>20200926</v>
      </c>
      <c r="O271" s="1" t="n">
        <v>41</v>
      </c>
      <c r="P271" s="1" t="n">
        <f aca="false">+O271/10</f>
        <v>4.1</v>
      </c>
      <c r="Q271" s="2" t="n">
        <f aca="false">+($M$2/0.593)*0.5*(-1*(-P271/($M$1*3/2)+1)*(-P271/($M$1*3/2)+1)*(-P271/($M$1*3/2)+1)-1*(-P271/($M$1*3/2)+1)*(-P271/($M$1*3/2)+1)+(-P271/($M$1*3/2)+1)+1)</f>
        <v>0.365052871975308</v>
      </c>
      <c r="R271" s="2" t="n">
        <f aca="false">+P271*P271*P271*0.613*Q271*$M$4</f>
        <v>23.7297707341083</v>
      </c>
      <c r="S271" s="3" t="n">
        <f aca="false">+P271*P271*P271*0.613*Q271*$M$4*24</f>
        <v>569.514497618599</v>
      </c>
      <c r="T271" s="3" t="n">
        <f aca="false">+P271*P271*P271*0.613*$M$2*$M$4*24</f>
        <v>857.326336248785</v>
      </c>
      <c r="U271" s="3"/>
      <c r="V271" s="3"/>
    </row>
    <row r="272" customFormat="false" ht="12.8" hidden="false" customHeight="false" outlineLevel="0" collapsed="false">
      <c r="D272" s="1"/>
      <c r="E272" s="1"/>
      <c r="F272" s="1"/>
      <c r="H272" s="1"/>
      <c r="I272" s="1"/>
      <c r="N272" s="1" t="n">
        <v>20200927</v>
      </c>
      <c r="O272" s="1" t="n">
        <v>40</v>
      </c>
      <c r="P272" s="1" t="n">
        <f aca="false">+O272/10</f>
        <v>4</v>
      </c>
      <c r="Q272" s="2" t="n">
        <f aca="false">+($M$2/0.593)*0.5*(-1*(-P272/($M$1*3/2)+1)*(-P272/($M$1*3/2)+1)*(-P272/($M$1*3/2)+1)-1*(-P272/($M$1*3/2)+1)*(-P272/($M$1*3/2)+1)+(-P272/($M$1*3/2)+1)+1)</f>
        <v>0.358753516022563</v>
      </c>
      <c r="R272" s="2" t="n">
        <f aca="false">+P272*P272*P272*0.613*Q272*$M$4</f>
        <v>21.6552071634028</v>
      </c>
      <c r="S272" s="3" t="n">
        <f aca="false">+P272*P272*P272*0.613*Q272*$M$4*24</f>
        <v>519.724971921668</v>
      </c>
      <c r="T272" s="3" t="n">
        <f aca="false">+P272*P272*P272*0.613*$M$2*$M$4*24</f>
        <v>796.112730806608</v>
      </c>
      <c r="U272" s="3"/>
      <c r="V272" s="3"/>
    </row>
    <row r="273" customFormat="false" ht="12.8" hidden="false" customHeight="false" outlineLevel="0" collapsed="false">
      <c r="D273" s="1"/>
      <c r="E273" s="1"/>
      <c r="F273" s="1"/>
      <c r="H273" s="1"/>
      <c r="I273" s="1"/>
      <c r="N273" s="1" t="n">
        <v>20200928</v>
      </c>
      <c r="O273" s="1" t="n">
        <v>24</v>
      </c>
      <c r="P273" s="1" t="n">
        <f aca="false">+O273/10</f>
        <v>2.4</v>
      </c>
      <c r="Q273" s="2" t="n">
        <f aca="false">+($M$2/0.593)*0.5*(-1*(-P273/($M$1*3/2)+1)*(-P273/($M$1*3/2)+1)*(-P273/($M$1*3/2)+1)-1*(-P273/($M$1*3/2)+1)*(-P273/($M$1*3/2)+1)+(-P273/($M$1*3/2)+1)+1)</f>
        <v>0.241028282898301</v>
      </c>
      <c r="R273" s="2" t="n">
        <f aca="false">+P273*P273*P273*0.613*Q273*$M$4</f>
        <v>3.14259152231951</v>
      </c>
      <c r="S273" s="3" t="n">
        <f aca="false">+P273*P273*P273*0.613*Q273*$M$4*24</f>
        <v>75.4221965356683</v>
      </c>
      <c r="T273" s="3" t="n">
        <f aca="false">+P273*P273*P273*0.613*$M$2*$M$4*24</f>
        <v>171.960349854227</v>
      </c>
      <c r="U273" s="3"/>
      <c r="V273" s="3"/>
    </row>
    <row r="274" customFormat="false" ht="12.8" hidden="false" customHeight="false" outlineLevel="0" collapsed="false">
      <c r="D274" s="1"/>
      <c r="E274" s="1"/>
      <c r="F274" s="1"/>
      <c r="H274" s="1"/>
      <c r="I274" s="1"/>
      <c r="N274" s="1" t="n">
        <v>20200929</v>
      </c>
      <c r="O274" s="1" t="n">
        <v>25</v>
      </c>
      <c r="P274" s="1" t="n">
        <f aca="false">+O274/10</f>
        <v>2.5</v>
      </c>
      <c r="Q274" s="2" t="n">
        <f aca="false">+($M$2/0.593)*0.5*(-1*(-P274/($M$1*3/2)+1)*(-P274/($M$1*3/2)+1)*(-P274/($M$1*3/2)+1)-1*(-P274/($M$1*3/2)+1)*(-P274/($M$1*3/2)+1)+(-P274/($M$1*3/2)+1)+1)</f>
        <v>0.249348518161137</v>
      </c>
      <c r="R274" s="2" t="n">
        <f aca="false">+P274*P274*P274*0.613*Q274*$M$4</f>
        <v>3.67462495650297</v>
      </c>
      <c r="S274" s="3" t="n">
        <f aca="false">+P274*P274*P274*0.613*Q274*$M$4*24</f>
        <v>88.1909989560714</v>
      </c>
      <c r="T274" s="3" t="n">
        <f aca="false">+P274*P274*P274*0.613*$M$2*$M$4*24</f>
        <v>194.363459669582</v>
      </c>
      <c r="U274" s="3"/>
      <c r="V274" s="3"/>
    </row>
    <row r="275" customFormat="false" ht="12.8" hidden="false" customHeight="false" outlineLevel="0" collapsed="false">
      <c r="D275" s="1"/>
      <c r="E275" s="1"/>
      <c r="F275" s="1"/>
      <c r="H275" s="1"/>
      <c r="I275" s="1"/>
      <c r="N275" s="1" t="n">
        <v>20200930</v>
      </c>
      <c r="O275" s="1" t="n">
        <v>30</v>
      </c>
      <c r="P275" s="1" t="n">
        <f aca="false">+O275/10</f>
        <v>3</v>
      </c>
      <c r="Q275" s="2" t="n">
        <f aca="false">+($M$2/0.593)*0.5*(-1*(-P275/($M$1*3/2)+1)*(-P275/($M$1*3/2)+1)*(-P275/($M$1*3/2)+1)-1*(-P275/($M$1*3/2)+1)*(-P275/($M$1*3/2)+1)+(-P275/($M$1*3/2)+1)+1)</f>
        <v>0.288989299229084</v>
      </c>
      <c r="R275" s="2" t="n">
        <f aca="false">+P275*P275*P275*0.613*Q275*$M$4</f>
        <v>7.35921902632432</v>
      </c>
      <c r="S275" s="3" t="n">
        <f aca="false">+P275*P275*P275*0.613*Q275*$M$4*24</f>
        <v>176.621256631784</v>
      </c>
      <c r="T275" s="3" t="n">
        <f aca="false">+P275*P275*P275*0.613*$M$2*$M$4*24</f>
        <v>335.860058309038</v>
      </c>
      <c r="U275" s="3" t="n">
        <f aca="false">SUM(S246:S275)</f>
        <v>11528.0328806092</v>
      </c>
      <c r="V275" s="3" t="n">
        <f aca="false">SUM(T246:T275)</f>
        <v>16771.5700680272</v>
      </c>
    </row>
    <row r="276" customFormat="false" ht="12.8" hidden="false" customHeight="false" outlineLevel="0" collapsed="false">
      <c r="D276" s="1"/>
      <c r="E276" s="1"/>
      <c r="F276" s="1"/>
      <c r="H276" s="1"/>
      <c r="I276" s="1"/>
      <c r="N276" s="1" t="n">
        <v>20201001</v>
      </c>
      <c r="O276" s="1" t="n">
        <v>35</v>
      </c>
      <c r="P276" s="1" t="n">
        <f aca="false">+O276/10</f>
        <v>3.5</v>
      </c>
      <c r="Q276" s="2" t="n">
        <f aca="false">+($M$2/0.593)*0.5*(-1*(-P276/($M$1*3/2)+1)*(-P276/($M$1*3/2)+1)*(-P276/($M$1*3/2)+1)-1*(-P276/($M$1*3/2)+1)*(-P276/($M$1*3/2)+1)+(-P276/($M$1*3/2)+1)+1)</f>
        <v>0.325427982798649</v>
      </c>
      <c r="R276" s="2" t="n">
        <f aca="false">+P276*P276*P276*0.613*Q276*$M$4</f>
        <v>13.1596770018966</v>
      </c>
      <c r="S276" s="3" t="n">
        <f aca="false">+P276*P276*P276*0.613*Q276*$M$4*24</f>
        <v>315.832248045518</v>
      </c>
      <c r="T276" s="3" t="n">
        <f aca="false">+P276*P276*P276*0.613*$M$2*$M$4*24</f>
        <v>533.333333333333</v>
      </c>
      <c r="U276" s="3"/>
      <c r="V276" s="3"/>
    </row>
    <row r="277" customFormat="false" ht="12.8" hidden="false" customHeight="false" outlineLevel="0" collapsed="false">
      <c r="D277" s="1"/>
      <c r="E277" s="1"/>
      <c r="F277" s="1"/>
      <c r="H277" s="1"/>
      <c r="I277" s="1"/>
      <c r="N277" s="1" t="n">
        <v>20201002</v>
      </c>
      <c r="O277" s="1" t="n">
        <v>43</v>
      </c>
      <c r="P277" s="1" t="n">
        <f aca="false">+O277/10</f>
        <v>4.3</v>
      </c>
      <c r="Q277" s="2" t="n">
        <f aca="false">+($M$2/0.593)*0.5*(-1*(-P277/($M$1*3/2)+1)*(-P277/($M$1*3/2)+1)*(-P277/($M$1*3/2)+1)-1*(-P277/($M$1*3/2)+1)*(-P277/($M$1*3/2)+1)+(-P277/($M$1*3/2)+1)+1)</f>
        <v>0.377291525806536</v>
      </c>
      <c r="R277" s="2" t="n">
        <f aca="false">+P277*P277*P277*0.613*Q277*$M$4</f>
        <v>28.2923238197351</v>
      </c>
      <c r="S277" s="3" t="n">
        <f aca="false">+P277*P277*P277*0.613*Q277*$M$4*24</f>
        <v>679.015771673643</v>
      </c>
      <c r="T277" s="3" t="n">
        <f aca="false">+P277*P277*P277*0.613*$M$2*$M$4*24</f>
        <v>989.008357628766</v>
      </c>
      <c r="U277" s="3"/>
      <c r="V277" s="3"/>
    </row>
    <row r="278" customFormat="false" ht="12.8" hidden="false" customHeight="false" outlineLevel="0" collapsed="false">
      <c r="D278" s="1"/>
      <c r="E278" s="1"/>
      <c r="F278" s="1"/>
      <c r="H278" s="1"/>
      <c r="I278" s="1"/>
      <c r="N278" s="1" t="n">
        <v>20201003</v>
      </c>
      <c r="O278" s="1" t="n">
        <v>31</v>
      </c>
      <c r="P278" s="1" t="n">
        <f aca="false">+O278/10</f>
        <v>3.1</v>
      </c>
      <c r="Q278" s="2" t="n">
        <f aca="false">+($M$2/0.593)*0.5*(-1*(-P278/($M$1*3/2)+1)*(-P278/($M$1*3/2)+1)*(-P278/($M$1*3/2)+1)-1*(-P278/($M$1*3/2)+1)*(-P278/($M$1*3/2)+1)+(-P278/($M$1*3/2)+1)+1)</f>
        <v>0.29653035743398</v>
      </c>
      <c r="R278" s="2" t="n">
        <f aca="false">+P278*P278*P278*0.613*Q278*$M$4</f>
        <v>8.33183086407682</v>
      </c>
      <c r="S278" s="3" t="n">
        <f aca="false">+P278*P278*P278*0.613*Q278*$M$4*24</f>
        <v>199.963940737844</v>
      </c>
      <c r="T278" s="3" t="n">
        <f aca="false">+P278*P278*P278*0.613*$M$2*$M$4*24</f>
        <v>370.578036929057</v>
      </c>
      <c r="U278" s="3"/>
      <c r="V278" s="3"/>
    </row>
    <row r="279" customFormat="false" ht="12.8" hidden="false" customHeight="false" outlineLevel="0" collapsed="false">
      <c r="D279" s="1"/>
      <c r="E279" s="1"/>
      <c r="F279" s="1"/>
      <c r="H279" s="1"/>
      <c r="I279" s="1"/>
      <c r="N279" s="1" t="n">
        <v>20201004</v>
      </c>
      <c r="O279" s="1" t="n">
        <v>57</v>
      </c>
      <c r="P279" s="1" t="n">
        <f aca="false">+O279/10</f>
        <v>5.7</v>
      </c>
      <c r="Q279" s="2" t="n">
        <f aca="false">+($M$2/0.593)*0.5*(-1*(-P279/($M$1*3/2)+1)*(-P279/($M$1*3/2)+1)*(-P279/($M$1*3/2)+1)-1*(-P279/($M$1*3/2)+1)*(-P279/($M$1*3/2)+1)+(-P279/($M$1*3/2)+1)+1)</f>
        <v>0.449971548862801</v>
      </c>
      <c r="R279" s="2" t="n">
        <f aca="false">+P279*P279*P279*0.613*Q279*$M$4</f>
        <v>78.5951639785952</v>
      </c>
      <c r="S279" s="3" t="n">
        <f aca="false">+P279*P279*P279*0.613*Q279*$M$4*24</f>
        <v>1886.28393548628</v>
      </c>
      <c r="T279" s="3" t="n">
        <f aca="false">+P279*P279*P279*0.613*$M$2*$M$4*24</f>
        <v>2303.66413994169</v>
      </c>
      <c r="U279" s="3"/>
      <c r="V279" s="3"/>
    </row>
    <row r="280" customFormat="false" ht="12.8" hidden="false" customHeight="false" outlineLevel="0" collapsed="false">
      <c r="D280" s="1"/>
      <c r="E280" s="1"/>
      <c r="F280" s="1"/>
      <c r="H280" s="1"/>
      <c r="I280" s="1"/>
      <c r="N280" s="1" t="n">
        <v>20201005</v>
      </c>
      <c r="O280" s="1" t="n">
        <v>54</v>
      </c>
      <c r="P280" s="1" t="n">
        <f aca="false">+O280/10</f>
        <v>5.4</v>
      </c>
      <c r="Q280" s="2" t="n">
        <f aca="false">+($M$2/0.593)*0.5*(-1*(-P280/($M$1*3/2)+1)*(-P280/($M$1*3/2)+1)*(-P280/($M$1*3/2)+1)-1*(-P280/($M$1*3/2)+1)*(-P280/($M$1*3/2)+1)+(-P280/($M$1*3/2)+1)+1)</f>
        <v>0.436260167374724</v>
      </c>
      <c r="R280" s="2" t="n">
        <f aca="false">+P280*P280*P280*0.613*Q280*$M$4</f>
        <v>64.7907554435976</v>
      </c>
      <c r="S280" s="3" t="n">
        <f aca="false">+P280*P280*P280*0.613*Q280*$M$4*24</f>
        <v>1554.97813064634</v>
      </c>
      <c r="T280" s="3" t="n">
        <f aca="false">+P280*P280*P280*0.613*$M$2*$M$4*24</f>
        <v>1958.73586005831</v>
      </c>
      <c r="U280" s="3"/>
      <c r="V280" s="3"/>
    </row>
    <row r="281" customFormat="false" ht="12.8" hidden="false" customHeight="false" outlineLevel="0" collapsed="false">
      <c r="D281" s="1"/>
      <c r="E281" s="1"/>
      <c r="F281" s="1"/>
      <c r="H281" s="1"/>
      <c r="I281" s="1"/>
      <c r="N281" s="1" t="n">
        <v>20201006</v>
      </c>
      <c r="O281" s="1" t="n">
        <v>60</v>
      </c>
      <c r="P281" s="1" t="n">
        <f aca="false">+O281/10</f>
        <v>6</v>
      </c>
      <c r="Q281" s="2" t="n">
        <f aca="false">+($M$2/0.593)*0.5*(-1*(-P281/($M$1*3/2)+1)*(-P281/($M$1*3/2)+1)*(-P281/($M$1*3/2)+1)-1*(-P281/($M$1*3/2)+1)*(-P281/($M$1*3/2)+1)+(-P281/($M$1*3/2)+1)+1)</f>
        <v>0.462703088516373</v>
      </c>
      <c r="R281" s="2" t="n">
        <f aca="false">+P281*P281*P281*0.613*Q281*$M$4</f>
        <v>94.2632376114229</v>
      </c>
      <c r="S281" s="3" t="n">
        <f aca="false">+P281*P281*P281*0.613*Q281*$M$4*24</f>
        <v>2262.31770267415</v>
      </c>
      <c r="T281" s="3" t="n">
        <f aca="false">+P281*P281*P281*0.613*$M$2*$M$4*24</f>
        <v>2686.8804664723</v>
      </c>
      <c r="U281" s="3"/>
      <c r="V281" s="3"/>
    </row>
    <row r="282" customFormat="false" ht="12.8" hidden="false" customHeight="false" outlineLevel="0" collapsed="false">
      <c r="D282" s="1"/>
      <c r="E282" s="1"/>
      <c r="F282" s="1"/>
      <c r="H282" s="1"/>
      <c r="I282" s="1"/>
      <c r="N282" s="1" t="n">
        <v>20201007</v>
      </c>
      <c r="O282" s="1" t="n">
        <v>53</v>
      </c>
      <c r="P282" s="1" t="n">
        <f aca="false">+O282/10</f>
        <v>5.3</v>
      </c>
      <c r="Q282" s="2" t="n">
        <f aca="false">+($M$2/0.593)*0.5*(-1*(-P282/($M$1*3/2)+1)*(-P282/($M$1*3/2)+1)*(-P282/($M$1*3/2)+1)-1*(-P282/($M$1*3/2)+1)*(-P282/($M$1*3/2)+1)+(-P282/($M$1*3/2)+1)+1)</f>
        <v>0.431468643555107</v>
      </c>
      <c r="R282" s="2" t="n">
        <f aca="false">+P282*P282*P282*0.613*Q282*$M$4</f>
        <v>60.5847124290226</v>
      </c>
      <c r="S282" s="3" t="n">
        <f aca="false">+P282*P282*P282*0.613*Q282*$M$4*24</f>
        <v>1454.03309829654</v>
      </c>
      <c r="T282" s="3" t="n">
        <f aca="false">+P282*P282*P282*0.613*$M$2*$M$4*24</f>
        <v>1851.91992225462</v>
      </c>
      <c r="U282" s="3"/>
      <c r="V282" s="3"/>
    </row>
    <row r="283" customFormat="false" ht="12.8" hidden="false" customHeight="false" outlineLevel="0" collapsed="false">
      <c r="D283" s="1"/>
      <c r="E283" s="1"/>
      <c r="F283" s="1"/>
      <c r="H283" s="1"/>
      <c r="I283" s="1"/>
      <c r="N283" s="1" t="n">
        <v>20201008</v>
      </c>
      <c r="O283" s="1" t="n">
        <v>60</v>
      </c>
      <c r="P283" s="1" t="n">
        <f aca="false">+O283/10</f>
        <v>6</v>
      </c>
      <c r="Q283" s="2" t="n">
        <f aca="false">+($M$2/0.593)*0.5*(-1*(-P283/($M$1*3/2)+1)*(-P283/($M$1*3/2)+1)*(-P283/($M$1*3/2)+1)-1*(-P283/($M$1*3/2)+1)*(-P283/($M$1*3/2)+1)+(-P283/($M$1*3/2)+1)+1)</f>
        <v>0.462703088516373</v>
      </c>
      <c r="R283" s="2" t="n">
        <f aca="false">+P283*P283*P283*0.613*Q283*$M$4</f>
        <v>94.2632376114229</v>
      </c>
      <c r="S283" s="3" t="n">
        <f aca="false">+P283*P283*P283*0.613*Q283*$M$4*24</f>
        <v>2262.31770267415</v>
      </c>
      <c r="T283" s="3" t="n">
        <f aca="false">+P283*P283*P283*0.613*$M$2*$M$4*24</f>
        <v>2686.8804664723</v>
      </c>
      <c r="U283" s="3"/>
      <c r="V283" s="3"/>
    </row>
    <row r="284" customFormat="false" ht="12.8" hidden="false" customHeight="false" outlineLevel="0" collapsed="false">
      <c r="D284" s="1"/>
      <c r="E284" s="1"/>
      <c r="F284" s="1"/>
      <c r="H284" s="1"/>
      <c r="I284" s="1"/>
      <c r="N284" s="1" t="n">
        <v>20201009</v>
      </c>
      <c r="O284" s="1" t="n">
        <v>25</v>
      </c>
      <c r="P284" s="1" t="n">
        <f aca="false">+O284/10</f>
        <v>2.5</v>
      </c>
      <c r="Q284" s="2" t="n">
        <f aca="false">+($M$2/0.593)*0.5*(-1*(-P284/($M$1*3/2)+1)*(-P284/($M$1*3/2)+1)*(-P284/($M$1*3/2)+1)-1*(-P284/($M$1*3/2)+1)*(-P284/($M$1*3/2)+1)+(-P284/($M$1*3/2)+1)+1)</f>
        <v>0.249348518161137</v>
      </c>
      <c r="R284" s="2" t="n">
        <f aca="false">+P284*P284*P284*0.613*Q284*$M$4</f>
        <v>3.67462495650297</v>
      </c>
      <c r="S284" s="3" t="n">
        <f aca="false">+P284*P284*P284*0.613*Q284*$M$4*24</f>
        <v>88.1909989560714</v>
      </c>
      <c r="T284" s="3" t="n">
        <f aca="false">+P284*P284*P284*0.613*$M$2*$M$4*24</f>
        <v>194.363459669582</v>
      </c>
      <c r="U284" s="3"/>
      <c r="V284" s="3"/>
    </row>
    <row r="285" customFormat="false" ht="12.8" hidden="false" customHeight="false" outlineLevel="0" collapsed="false">
      <c r="D285" s="1"/>
      <c r="E285" s="1"/>
      <c r="F285" s="1"/>
      <c r="H285" s="1"/>
      <c r="I285" s="1"/>
      <c r="N285" s="1" t="n">
        <v>20201010</v>
      </c>
      <c r="O285" s="1" t="n">
        <v>48</v>
      </c>
      <c r="P285" s="1" t="n">
        <f aca="false">+O285/10</f>
        <v>4.8</v>
      </c>
      <c r="Q285" s="2" t="n">
        <f aca="false">+($M$2/0.593)*0.5*(-1*(-P285/($M$1*3/2)+1)*(-P285/($M$1*3/2)+1)*(-P285/($M$1*3/2)+1)-1*(-P285/($M$1*3/2)+1)*(-P285/($M$1*3/2)+1)+(-P285/($M$1*3/2)+1)+1)</f>
        <v>0.405821028555094</v>
      </c>
      <c r="R285" s="2" t="n">
        <f aca="false">+P285*P285*P285*0.613*Q285*$M$4</f>
        <v>42.3296289906139</v>
      </c>
      <c r="S285" s="3" t="n">
        <f aca="false">+P285*P285*P285*0.613*Q285*$M$4*24</f>
        <v>1015.91109577473</v>
      </c>
      <c r="T285" s="3" t="n">
        <f aca="false">+P285*P285*P285*0.613*$M$2*$M$4*24</f>
        <v>1375.68279883382</v>
      </c>
      <c r="U285" s="3"/>
      <c r="V285" s="3"/>
    </row>
    <row r="286" customFormat="false" ht="12.8" hidden="false" customHeight="false" outlineLevel="0" collapsed="false">
      <c r="D286" s="1"/>
      <c r="E286" s="1"/>
      <c r="F286" s="1"/>
      <c r="H286" s="1"/>
      <c r="I286" s="1"/>
      <c r="N286" s="1" t="n">
        <v>20201011</v>
      </c>
      <c r="O286" s="1" t="n">
        <v>30</v>
      </c>
      <c r="P286" s="1" t="n">
        <f aca="false">+O286/10</f>
        <v>3</v>
      </c>
      <c r="Q286" s="2" t="n">
        <f aca="false">+($M$2/0.593)*0.5*(-1*(-P286/($M$1*3/2)+1)*(-P286/($M$1*3/2)+1)*(-P286/($M$1*3/2)+1)-1*(-P286/($M$1*3/2)+1)*(-P286/($M$1*3/2)+1)+(-P286/($M$1*3/2)+1)+1)</f>
        <v>0.288989299229084</v>
      </c>
      <c r="R286" s="2" t="n">
        <f aca="false">+P286*P286*P286*0.613*Q286*$M$4</f>
        <v>7.35921902632432</v>
      </c>
      <c r="S286" s="3" t="n">
        <f aca="false">+P286*P286*P286*0.613*Q286*$M$4*24</f>
        <v>176.621256631784</v>
      </c>
      <c r="T286" s="3" t="n">
        <f aca="false">+P286*P286*P286*0.613*$M$2*$M$4*24</f>
        <v>335.860058309038</v>
      </c>
      <c r="U286" s="3"/>
      <c r="V286" s="3"/>
    </row>
    <row r="287" customFormat="false" ht="12.8" hidden="false" customHeight="false" outlineLevel="0" collapsed="false">
      <c r="D287" s="1"/>
      <c r="E287" s="1"/>
      <c r="F287" s="1"/>
      <c r="H287" s="1"/>
      <c r="I287" s="1"/>
      <c r="N287" s="1" t="n">
        <v>20201012</v>
      </c>
      <c r="O287" s="1" t="n">
        <v>21</v>
      </c>
      <c r="P287" s="1" t="n">
        <f aca="false">+O287/10</f>
        <v>2.1</v>
      </c>
      <c r="Q287" s="2" t="n">
        <f aca="false">+($M$2/0.593)*0.5*(-1*(-P287/($M$1*3/2)+1)*(-P287/($M$1*3/2)+1)*(-P287/($M$1*3/2)+1)-1*(-P287/($M$1*3/2)+1)*(-P287/($M$1*3/2)+1)+(-P287/($M$1*3/2)+1)+1)</f>
        <v>0.215270610621306</v>
      </c>
      <c r="R287" s="2" t="n">
        <f aca="false">+P287*P287*P287*0.613*Q287*$M$4</f>
        <v>1.88030728873899</v>
      </c>
      <c r="S287" s="3" t="n">
        <f aca="false">+P287*P287*P287*0.613*Q287*$M$4*24</f>
        <v>45.1273749297358</v>
      </c>
      <c r="T287" s="3" t="n">
        <f aca="false">+P287*P287*P287*0.613*$M$2*$M$4*24</f>
        <v>115.2</v>
      </c>
      <c r="U287" s="3"/>
      <c r="V287" s="3"/>
    </row>
    <row r="288" customFormat="false" ht="12.8" hidden="false" customHeight="false" outlineLevel="0" collapsed="false">
      <c r="D288" s="1"/>
      <c r="E288" s="1"/>
      <c r="F288" s="1"/>
      <c r="H288" s="1"/>
      <c r="I288" s="1"/>
      <c r="N288" s="1" t="n">
        <v>20201013</v>
      </c>
      <c r="O288" s="1" t="n">
        <v>33</v>
      </c>
      <c r="P288" s="1" t="n">
        <f aca="false">+O288/10</f>
        <v>3.3</v>
      </c>
      <c r="Q288" s="2" t="n">
        <f aca="false">+($M$2/0.593)*0.5*(-1*(-P288/($M$1*3/2)+1)*(-P288/($M$1*3/2)+1)*(-P288/($M$1*3/2)+1)-1*(-P288/($M$1*3/2)+1)*(-P288/($M$1*3/2)+1)+(-P288/($M$1*3/2)+1)+1)</f>
        <v>0.311231068452854</v>
      </c>
      <c r="R288" s="2" t="n">
        <f aca="false">+P288*P288*P288*0.613*Q288*$M$4</f>
        <v>10.5489920715165</v>
      </c>
      <c r="S288" s="3" t="n">
        <f aca="false">+P288*P288*P288*0.613*Q288*$M$4*24</f>
        <v>253.175809716396</v>
      </c>
      <c r="T288" s="3" t="n">
        <f aca="false">+P288*P288*P288*0.613*$M$2*$M$4*24</f>
        <v>447.029737609329</v>
      </c>
      <c r="U288" s="3"/>
      <c r="V288" s="3"/>
    </row>
    <row r="289" customFormat="false" ht="12.8" hidden="false" customHeight="false" outlineLevel="0" collapsed="false">
      <c r="D289" s="1"/>
      <c r="E289" s="1"/>
      <c r="F289" s="1"/>
      <c r="H289" s="1"/>
      <c r="I289" s="1"/>
      <c r="N289" s="1" t="n">
        <v>20201014</v>
      </c>
      <c r="O289" s="1" t="n">
        <v>43</v>
      </c>
      <c r="P289" s="1" t="n">
        <f aca="false">+O289/10</f>
        <v>4.3</v>
      </c>
      <c r="Q289" s="2" t="n">
        <f aca="false">+($M$2/0.593)*0.5*(-1*(-P289/($M$1*3/2)+1)*(-P289/($M$1*3/2)+1)*(-P289/($M$1*3/2)+1)-1*(-P289/($M$1*3/2)+1)*(-P289/($M$1*3/2)+1)+(-P289/($M$1*3/2)+1)+1)</f>
        <v>0.377291525806536</v>
      </c>
      <c r="R289" s="2" t="n">
        <f aca="false">+P289*P289*P289*0.613*Q289*$M$4</f>
        <v>28.2923238197351</v>
      </c>
      <c r="S289" s="3" t="n">
        <f aca="false">+P289*P289*P289*0.613*Q289*$M$4*24</f>
        <v>679.015771673643</v>
      </c>
      <c r="T289" s="3" t="n">
        <f aca="false">+P289*P289*P289*0.613*$M$2*$M$4*24</f>
        <v>989.008357628766</v>
      </c>
      <c r="U289" s="3"/>
      <c r="V289" s="3"/>
    </row>
    <row r="290" customFormat="false" ht="12.8" hidden="false" customHeight="false" outlineLevel="0" collapsed="false">
      <c r="D290" s="1"/>
      <c r="E290" s="1"/>
      <c r="F290" s="1"/>
      <c r="H290" s="1"/>
      <c r="I290" s="1"/>
      <c r="N290" s="1" t="n">
        <v>20201015</v>
      </c>
      <c r="O290" s="1" t="n">
        <v>40</v>
      </c>
      <c r="P290" s="1" t="n">
        <f aca="false">+O290/10</f>
        <v>4</v>
      </c>
      <c r="Q290" s="2" t="n">
        <f aca="false">+($M$2/0.593)*0.5*(-1*(-P290/($M$1*3/2)+1)*(-P290/($M$1*3/2)+1)*(-P290/($M$1*3/2)+1)-1*(-P290/($M$1*3/2)+1)*(-P290/($M$1*3/2)+1)+(-P290/($M$1*3/2)+1)+1)</f>
        <v>0.358753516022563</v>
      </c>
      <c r="R290" s="2" t="n">
        <f aca="false">+P290*P290*P290*0.613*Q290*$M$4</f>
        <v>21.6552071634028</v>
      </c>
      <c r="S290" s="3" t="n">
        <f aca="false">+P290*P290*P290*0.613*Q290*$M$4*24</f>
        <v>519.724971921668</v>
      </c>
      <c r="T290" s="3" t="n">
        <f aca="false">+P290*P290*P290*0.613*$M$2*$M$4*24</f>
        <v>796.112730806608</v>
      </c>
      <c r="U290" s="3"/>
      <c r="V290" s="3"/>
    </row>
    <row r="291" customFormat="false" ht="12.8" hidden="false" customHeight="false" outlineLevel="0" collapsed="false">
      <c r="D291" s="1"/>
      <c r="E291" s="1"/>
      <c r="F291" s="1"/>
      <c r="H291" s="1"/>
      <c r="I291" s="1"/>
      <c r="N291" s="1" t="n">
        <v>20201016</v>
      </c>
      <c r="O291" s="1" t="n">
        <v>26</v>
      </c>
      <c r="P291" s="1" t="n">
        <f aca="false">+O291/10</f>
        <v>2.6</v>
      </c>
      <c r="Q291" s="2" t="n">
        <f aca="false">+($M$2/0.593)*0.5*(-1*(-P291/($M$1*3/2)+1)*(-P291/($M$1*3/2)+1)*(-P291/($M$1*3/2)+1)-1*(-P291/($M$1*3/2)+1)*(-P291/($M$1*3/2)+1)+(-P291/($M$1*3/2)+1)+1)</f>
        <v>0.257537111637928</v>
      </c>
      <c r="R291" s="2" t="n">
        <f aca="false">+P291*P291*P291*0.613*Q291*$M$4</f>
        <v>4.26919573773573</v>
      </c>
      <c r="S291" s="3" t="n">
        <f aca="false">+P291*P291*P291*0.613*Q291*$M$4*24</f>
        <v>102.460697705658</v>
      </c>
      <c r="T291" s="3" t="n">
        <f aca="false">+P291*P291*P291*0.613*$M$2*$M$4*24</f>
        <v>218.632458697765</v>
      </c>
      <c r="U291" s="3"/>
      <c r="V291" s="3"/>
    </row>
    <row r="292" customFormat="false" ht="12.8" hidden="false" customHeight="false" outlineLevel="0" collapsed="false">
      <c r="D292" s="1"/>
      <c r="E292" s="1"/>
      <c r="F292" s="1"/>
      <c r="H292" s="1"/>
      <c r="I292" s="1"/>
      <c r="N292" s="1" t="n">
        <v>20201017</v>
      </c>
      <c r="O292" s="1" t="n">
        <v>5</v>
      </c>
      <c r="P292" s="1" t="n">
        <f aca="false">+O292/10</f>
        <v>0.5</v>
      </c>
      <c r="Q292" s="2" t="n">
        <f aca="false">+($M$2/0.593)*0.5*(-1*(-P292/($M$1*3/2)+1)*(-P292/($M$1*3/2)+1)*(-P292/($M$1*3/2)+1)-1*(-P292/($M$1*3/2)+1)*(-P292/($M$1*3/2)+1)+(-P292/($M$1*3/2)+1)+1)</f>
        <v>0.0569854758508567</v>
      </c>
      <c r="R292" s="2" t="n">
        <f aca="false">+P292*P292*P292*0.613*Q292*$M$4</f>
        <v>0.00671831549716882</v>
      </c>
      <c r="S292" s="3" t="n">
        <f aca="false">+P292*P292*P292*0.613*Q292*$M$4*24</f>
        <v>0.161239571932052</v>
      </c>
      <c r="T292" s="3" t="n">
        <f aca="false">+P292*P292*P292*0.613*$M$2*$M$4*24</f>
        <v>1.55490767735666</v>
      </c>
      <c r="U292" s="3"/>
      <c r="V292" s="3"/>
    </row>
    <row r="293" customFormat="false" ht="12.8" hidden="false" customHeight="false" outlineLevel="0" collapsed="false">
      <c r="D293" s="1"/>
      <c r="E293" s="1"/>
      <c r="F293" s="1"/>
      <c r="H293" s="1"/>
      <c r="I293" s="1"/>
      <c r="N293" s="1" t="n">
        <v>20201018</v>
      </c>
      <c r="O293" s="1" t="n">
        <v>22</v>
      </c>
      <c r="P293" s="1" t="n">
        <f aca="false">+O293/10</f>
        <v>2.2</v>
      </c>
      <c r="Q293" s="2" t="n">
        <f aca="false">+($M$2/0.593)*0.5*(-1*(-P293/($M$1*3/2)+1)*(-P293/($M$1*3/2)+1)*(-P293/($M$1*3/2)+1)-1*(-P293/($M$1*3/2)+1)*(-P293/($M$1*3/2)+1)+(-P293/($M$1*3/2)+1)+1)</f>
        <v>0.223990040705607</v>
      </c>
      <c r="R293" s="2" t="n">
        <f aca="false">+P293*P293*P293*0.613*Q293*$M$4</f>
        <v>2.24948423452287</v>
      </c>
      <c r="S293" s="3" t="n">
        <f aca="false">+P293*P293*P293*0.613*Q293*$M$4*24</f>
        <v>53.987621628549</v>
      </c>
      <c r="T293" s="3" t="n">
        <f aca="false">+P293*P293*P293*0.613*$M$2*$M$4*24</f>
        <v>132.45325558795</v>
      </c>
      <c r="U293" s="3"/>
      <c r="V293" s="3"/>
    </row>
    <row r="294" customFormat="false" ht="12.8" hidden="false" customHeight="false" outlineLevel="0" collapsed="false">
      <c r="D294" s="1"/>
      <c r="E294" s="1"/>
      <c r="F294" s="1"/>
      <c r="H294" s="1"/>
      <c r="I294" s="1"/>
      <c r="N294" s="1" t="n">
        <v>20201019</v>
      </c>
      <c r="O294" s="1" t="n">
        <v>24</v>
      </c>
      <c r="P294" s="1" t="n">
        <f aca="false">+O294/10</f>
        <v>2.4</v>
      </c>
      <c r="Q294" s="2" t="n">
        <f aca="false">+($M$2/0.593)*0.5*(-1*(-P294/($M$1*3/2)+1)*(-P294/($M$1*3/2)+1)*(-P294/($M$1*3/2)+1)-1*(-P294/($M$1*3/2)+1)*(-P294/($M$1*3/2)+1)+(-P294/($M$1*3/2)+1)+1)</f>
        <v>0.241028282898301</v>
      </c>
      <c r="R294" s="2" t="n">
        <f aca="false">+P294*P294*P294*0.613*Q294*$M$4</f>
        <v>3.14259152231951</v>
      </c>
      <c r="S294" s="3" t="n">
        <f aca="false">+P294*P294*P294*0.613*Q294*$M$4*24</f>
        <v>75.4221965356683</v>
      </c>
      <c r="T294" s="3" t="n">
        <f aca="false">+P294*P294*P294*0.613*$M$2*$M$4*24</f>
        <v>171.960349854227</v>
      </c>
      <c r="U294" s="3"/>
      <c r="V294" s="3"/>
    </row>
    <row r="295" customFormat="false" ht="12.8" hidden="false" customHeight="false" outlineLevel="0" collapsed="false">
      <c r="D295" s="1"/>
      <c r="E295" s="1"/>
      <c r="F295" s="1"/>
      <c r="H295" s="1"/>
      <c r="I295" s="1"/>
      <c r="N295" s="1" t="n">
        <v>20201020</v>
      </c>
      <c r="O295" s="1" t="n">
        <v>40</v>
      </c>
      <c r="P295" s="1" t="n">
        <f aca="false">+O295/10</f>
        <v>4</v>
      </c>
      <c r="Q295" s="2" t="n">
        <f aca="false">+($M$2/0.593)*0.5*(-1*(-P295/($M$1*3/2)+1)*(-P295/($M$1*3/2)+1)*(-P295/($M$1*3/2)+1)-1*(-P295/($M$1*3/2)+1)*(-P295/($M$1*3/2)+1)+(-P295/($M$1*3/2)+1)+1)</f>
        <v>0.358753516022563</v>
      </c>
      <c r="R295" s="2" t="n">
        <f aca="false">+P295*P295*P295*0.613*Q295*$M$4</f>
        <v>21.6552071634028</v>
      </c>
      <c r="S295" s="3" t="n">
        <f aca="false">+P295*P295*P295*0.613*Q295*$M$4*24</f>
        <v>519.724971921668</v>
      </c>
      <c r="T295" s="3" t="n">
        <f aca="false">+P295*P295*P295*0.613*$M$2*$M$4*24</f>
        <v>796.112730806608</v>
      </c>
      <c r="U295" s="3"/>
      <c r="V295" s="3"/>
    </row>
    <row r="296" customFormat="false" ht="12.8" hidden="false" customHeight="false" outlineLevel="0" collapsed="false">
      <c r="D296" s="1"/>
      <c r="E296" s="1"/>
      <c r="F296" s="1"/>
      <c r="H296" s="1"/>
      <c r="I296" s="1"/>
      <c r="N296" s="1" t="n">
        <v>20201021</v>
      </c>
      <c r="O296" s="1" t="n">
        <v>68</v>
      </c>
      <c r="P296" s="1" t="n">
        <f aca="false">+O296/10</f>
        <v>6.8</v>
      </c>
      <c r="Q296" s="2" t="n">
        <f aca="false">+($M$2/0.593)*0.5*(-1*(-P296/($M$1*3/2)+1)*(-P296/($M$1*3/2)+1)*(-P296/($M$1*3/2)+1)-1*(-P296/($M$1*3/2)+1)*(-P296/($M$1*3/2)+1)+(-P296/($M$1*3/2)+1)+1)</f>
        <v>0.492009633591205</v>
      </c>
      <c r="R296" s="2" t="n">
        <f aca="false">+P296*P296*P296*0.613*Q296*$M$4</f>
        <v>145.910500480246</v>
      </c>
      <c r="S296" s="3" t="n">
        <f aca="false">+P296*P296*P296*0.613*Q296*$M$4*24</f>
        <v>3501.8520115259</v>
      </c>
      <c r="T296" s="3" t="n">
        <f aca="false">+P296*P296*P296*0.613*$M$2*$M$4*24</f>
        <v>3911.30184645287</v>
      </c>
      <c r="U296" s="3"/>
      <c r="V296" s="3"/>
    </row>
    <row r="297" customFormat="false" ht="12.8" hidden="false" customHeight="false" outlineLevel="0" collapsed="false">
      <c r="D297" s="1"/>
      <c r="E297" s="1"/>
      <c r="F297" s="1"/>
      <c r="H297" s="1"/>
      <c r="I297" s="1"/>
      <c r="N297" s="1" t="n">
        <v>20201022</v>
      </c>
      <c r="O297" s="1" t="n">
        <v>38</v>
      </c>
      <c r="P297" s="1" t="n">
        <f aca="false">+O297/10</f>
        <v>3.8</v>
      </c>
      <c r="Q297" s="2" t="n">
        <f aca="false">+($M$2/0.593)*0.5*(-1*(-P297/($M$1*3/2)+1)*(-P297/($M$1*3/2)+1)*(-P297/($M$1*3/2)+1)-1*(-P297/($M$1*3/2)+1)*(-P297/($M$1*3/2)+1)+(-P297/($M$1*3/2)+1)+1)</f>
        <v>0.3457911881567</v>
      </c>
      <c r="R297" s="2" t="n">
        <f aca="false">+P297*P297*P297*0.613*Q297*$M$4</f>
        <v>17.8957916284816</v>
      </c>
      <c r="S297" s="3" t="n">
        <f aca="false">+P297*P297*P297*0.613*Q297*$M$4*24</f>
        <v>429.498999083558</v>
      </c>
      <c r="T297" s="3" t="n">
        <f aca="false">+P297*P297*P297*0.613*$M$2*$M$4*24</f>
        <v>682.567152575316</v>
      </c>
      <c r="U297" s="3"/>
      <c r="V297" s="3"/>
    </row>
    <row r="298" customFormat="false" ht="12.8" hidden="false" customHeight="false" outlineLevel="0" collapsed="false">
      <c r="D298" s="1"/>
      <c r="E298" s="1"/>
      <c r="F298" s="1"/>
      <c r="H298" s="1"/>
      <c r="I298" s="1"/>
      <c r="N298" s="1" t="n">
        <v>20201023</v>
      </c>
      <c r="O298" s="1" t="n">
        <v>27</v>
      </c>
      <c r="P298" s="1" t="n">
        <f aca="false">+O298/10</f>
        <v>2.7</v>
      </c>
      <c r="Q298" s="2" t="n">
        <f aca="false">+($M$2/0.593)*0.5*(-1*(-P298/($M$1*3/2)+1)*(-P298/($M$1*3/2)+1)*(-P298/($M$1*3/2)+1)-1*(-P298/($M$1*3/2)+1)*(-P298/($M$1*3/2)+1)+(-P298/($M$1*3/2)+1)+1)</f>
        <v>0.265594774905897</v>
      </c>
      <c r="R298" s="2" t="n">
        <f aca="false">+P298*P298*P298*0.613*Q298*$M$4</f>
        <v>4.93056878524405</v>
      </c>
      <c r="S298" s="3" t="n">
        <f aca="false">+P298*P298*P298*0.613*Q298*$M$4*24</f>
        <v>118.333650845857</v>
      </c>
      <c r="T298" s="3" t="n">
        <f aca="false">+P298*P298*P298*0.613*$M$2*$M$4*24</f>
        <v>244.841982507289</v>
      </c>
      <c r="U298" s="3"/>
      <c r="V298" s="3"/>
    </row>
    <row r="299" customFormat="false" ht="12.8" hidden="false" customHeight="false" outlineLevel="0" collapsed="false">
      <c r="D299" s="1"/>
      <c r="E299" s="1"/>
      <c r="F299" s="1"/>
      <c r="H299" s="1"/>
      <c r="I299" s="1"/>
      <c r="N299" s="1" t="n">
        <v>20201024</v>
      </c>
      <c r="O299" s="1" t="n">
        <v>60</v>
      </c>
      <c r="P299" s="1" t="n">
        <f aca="false">+O299/10</f>
        <v>6</v>
      </c>
      <c r="Q299" s="2" t="n">
        <f aca="false">+($M$2/0.593)*0.5*(-1*(-P299/($M$1*3/2)+1)*(-P299/($M$1*3/2)+1)*(-P299/($M$1*3/2)+1)-1*(-P299/($M$1*3/2)+1)*(-P299/($M$1*3/2)+1)+(-P299/($M$1*3/2)+1)+1)</f>
        <v>0.462703088516373</v>
      </c>
      <c r="R299" s="2" t="n">
        <f aca="false">+P299*P299*P299*0.613*Q299*$M$4</f>
        <v>94.2632376114229</v>
      </c>
      <c r="S299" s="3" t="n">
        <f aca="false">+P299*P299*P299*0.613*Q299*$M$4*24</f>
        <v>2262.31770267415</v>
      </c>
      <c r="T299" s="3" t="n">
        <f aca="false">+P299*P299*P299*0.613*$M$2*$M$4*24</f>
        <v>2686.8804664723</v>
      </c>
      <c r="U299" s="3"/>
      <c r="V299" s="3"/>
    </row>
    <row r="300" customFormat="false" ht="12.8" hidden="false" customHeight="false" outlineLevel="0" collapsed="false">
      <c r="D300" s="1"/>
      <c r="E300" s="1"/>
      <c r="F300" s="1"/>
      <c r="H300" s="1"/>
      <c r="I300" s="1"/>
      <c r="N300" s="1" t="n">
        <v>20201025</v>
      </c>
      <c r="O300" s="1" t="n">
        <v>48</v>
      </c>
      <c r="P300" s="1" t="n">
        <f aca="false">+O300/10</f>
        <v>4.8</v>
      </c>
      <c r="Q300" s="2" t="n">
        <f aca="false">+($M$2/0.593)*0.5*(-1*(-P300/($M$1*3/2)+1)*(-P300/($M$1*3/2)+1)*(-P300/($M$1*3/2)+1)-1*(-P300/($M$1*3/2)+1)*(-P300/($M$1*3/2)+1)+(-P300/($M$1*3/2)+1)+1)</f>
        <v>0.405821028555094</v>
      </c>
      <c r="R300" s="2" t="n">
        <f aca="false">+P300*P300*P300*0.613*Q300*$M$4</f>
        <v>42.3296289906139</v>
      </c>
      <c r="S300" s="3" t="n">
        <f aca="false">+P300*P300*P300*0.613*Q300*$M$4*24</f>
        <v>1015.91109577473</v>
      </c>
      <c r="T300" s="3" t="n">
        <f aca="false">+P300*P300*P300*0.613*$M$2*$M$4*24</f>
        <v>1375.68279883382</v>
      </c>
      <c r="U300" s="3"/>
      <c r="V300" s="3"/>
    </row>
    <row r="301" customFormat="false" ht="12.8" hidden="false" customHeight="false" outlineLevel="0" collapsed="false">
      <c r="D301" s="1"/>
      <c r="E301" s="1"/>
      <c r="F301" s="1"/>
      <c r="H301" s="1"/>
      <c r="I301" s="1"/>
      <c r="N301" s="1" t="n">
        <v>20201026</v>
      </c>
      <c r="O301" s="1" t="n">
        <v>48</v>
      </c>
      <c r="P301" s="1" t="n">
        <f aca="false">+O301/10</f>
        <v>4.8</v>
      </c>
      <c r="Q301" s="2" t="n">
        <f aca="false">+($M$2/0.593)*0.5*(-1*(-P301/($M$1*3/2)+1)*(-P301/($M$1*3/2)+1)*(-P301/($M$1*3/2)+1)-1*(-P301/($M$1*3/2)+1)*(-P301/($M$1*3/2)+1)+(-P301/($M$1*3/2)+1)+1)</f>
        <v>0.405821028555094</v>
      </c>
      <c r="R301" s="2" t="n">
        <f aca="false">+P301*P301*P301*0.613*Q301*$M$4</f>
        <v>42.3296289906139</v>
      </c>
      <c r="S301" s="3" t="n">
        <f aca="false">+P301*P301*P301*0.613*Q301*$M$4*24</f>
        <v>1015.91109577473</v>
      </c>
      <c r="T301" s="3" t="n">
        <f aca="false">+P301*P301*P301*0.613*$M$2*$M$4*24</f>
        <v>1375.68279883382</v>
      </c>
      <c r="U301" s="3"/>
      <c r="V301" s="3"/>
    </row>
    <row r="302" customFormat="false" ht="12.8" hidden="false" customHeight="false" outlineLevel="0" collapsed="false">
      <c r="D302" s="1"/>
      <c r="E302" s="1"/>
      <c r="F302" s="1"/>
      <c r="H302" s="1"/>
      <c r="I302" s="1"/>
      <c r="N302" s="1" t="n">
        <v>20201027</v>
      </c>
      <c r="O302" s="1" t="n">
        <v>59</v>
      </c>
      <c r="P302" s="1" t="n">
        <f aca="false">+O302/10</f>
        <v>5.9</v>
      </c>
      <c r="Q302" s="2" t="n">
        <f aca="false">+($M$2/0.593)*0.5*(-1*(-P302/($M$1*3/2)+1)*(-P302/($M$1*3/2)+1)*(-P302/($M$1*3/2)+1)-1*(-P302/($M$1*3/2)+1)*(-P302/($M$1*3/2)+1)+(-P302/($M$1*3/2)+1)+1)</f>
        <v>0.458566927318091</v>
      </c>
      <c r="R302" s="2" t="n">
        <f aca="false">+P302*P302*P302*0.613*Q302*$M$4</f>
        <v>88.8269943253646</v>
      </c>
      <c r="S302" s="3" t="n">
        <f aca="false">+P302*P302*P302*0.613*Q302*$M$4*24</f>
        <v>2131.84786380875</v>
      </c>
      <c r="T302" s="3" t="n">
        <f aca="false">+P302*P302*P302*0.613*$M$2*$M$4*24</f>
        <v>2554.76307094266</v>
      </c>
      <c r="U302" s="3"/>
      <c r="V302" s="3"/>
    </row>
    <row r="303" customFormat="false" ht="12.8" hidden="false" customHeight="false" outlineLevel="0" collapsed="false">
      <c r="D303" s="1"/>
      <c r="E303" s="1"/>
      <c r="F303" s="1"/>
      <c r="H303" s="1"/>
      <c r="I303" s="1"/>
      <c r="N303" s="1" t="n">
        <v>20201028</v>
      </c>
      <c r="O303" s="1" t="n">
        <v>59</v>
      </c>
      <c r="P303" s="1" t="n">
        <f aca="false">+O303/10</f>
        <v>5.9</v>
      </c>
      <c r="Q303" s="2" t="n">
        <f aca="false">+($M$2/0.593)*0.5*(-1*(-P303/($M$1*3/2)+1)*(-P303/($M$1*3/2)+1)*(-P303/($M$1*3/2)+1)-1*(-P303/($M$1*3/2)+1)*(-P303/($M$1*3/2)+1)+(-P303/($M$1*3/2)+1)+1)</f>
        <v>0.458566927318091</v>
      </c>
      <c r="R303" s="2" t="n">
        <f aca="false">+P303*P303*P303*0.613*Q303*$M$4</f>
        <v>88.8269943253646</v>
      </c>
      <c r="S303" s="3" t="n">
        <f aca="false">+P303*P303*P303*0.613*Q303*$M$4*24</f>
        <v>2131.84786380875</v>
      </c>
      <c r="T303" s="3" t="n">
        <f aca="false">+P303*P303*P303*0.613*$M$2*$M$4*24</f>
        <v>2554.76307094266</v>
      </c>
      <c r="U303" s="3"/>
      <c r="V303" s="3"/>
    </row>
    <row r="304" customFormat="false" ht="12.8" hidden="false" customHeight="false" outlineLevel="0" collapsed="false">
      <c r="D304" s="1"/>
      <c r="E304" s="1"/>
      <c r="F304" s="1"/>
      <c r="H304" s="1"/>
      <c r="I304" s="1"/>
      <c r="N304" s="1" t="n">
        <v>20201029</v>
      </c>
      <c r="O304" s="1" t="n">
        <v>57</v>
      </c>
      <c r="P304" s="1" t="n">
        <f aca="false">+O304/10</f>
        <v>5.7</v>
      </c>
      <c r="Q304" s="2" t="n">
        <f aca="false">+($M$2/0.593)*0.5*(-1*(-P304/($M$1*3/2)+1)*(-P304/($M$1*3/2)+1)*(-P304/($M$1*3/2)+1)-1*(-P304/($M$1*3/2)+1)*(-P304/($M$1*3/2)+1)+(-P304/($M$1*3/2)+1)+1)</f>
        <v>0.449971548862801</v>
      </c>
      <c r="R304" s="2" t="n">
        <f aca="false">+P304*P304*P304*0.613*Q304*$M$4</f>
        <v>78.5951639785952</v>
      </c>
      <c r="S304" s="3" t="n">
        <f aca="false">+P304*P304*P304*0.613*Q304*$M$4*24</f>
        <v>1886.28393548628</v>
      </c>
      <c r="T304" s="3" t="n">
        <f aca="false">+P304*P304*P304*0.613*$M$2*$M$4*24</f>
        <v>2303.66413994169</v>
      </c>
      <c r="U304" s="3"/>
      <c r="V304" s="3"/>
    </row>
    <row r="305" customFormat="false" ht="12.8" hidden="false" customHeight="false" outlineLevel="0" collapsed="false">
      <c r="D305" s="1"/>
      <c r="E305" s="1"/>
      <c r="F305" s="1"/>
      <c r="H305" s="1"/>
      <c r="I305" s="1"/>
      <c r="N305" s="1" t="n">
        <v>20201030</v>
      </c>
      <c r="O305" s="1" t="n">
        <v>63</v>
      </c>
      <c r="P305" s="1" t="n">
        <f aca="false">+O305/10</f>
        <v>6.3</v>
      </c>
      <c r="Q305" s="2" t="n">
        <f aca="false">+($M$2/0.593)*0.5*(-1*(-P305/($M$1*3/2)+1)*(-P305/($M$1*3/2)+1)*(-P305/($M$1*3/2)+1)-1*(-P305/($M$1*3/2)+1)*(-P305/($M$1*3/2)+1)+(-P305/($M$1*3/2)+1)+1)</f>
        <v>0.47447399892043</v>
      </c>
      <c r="R305" s="2" t="n">
        <f aca="false">+P305*P305*P305*0.613*Q305*$M$4</f>
        <v>111.897470489039</v>
      </c>
      <c r="S305" s="3" t="n">
        <f aca="false">+P305*P305*P305*0.613*Q305*$M$4*24</f>
        <v>2685.53929173693</v>
      </c>
      <c r="T305" s="3" t="n">
        <f aca="false">+P305*P305*P305*0.613*$M$2*$M$4*24</f>
        <v>3110.4</v>
      </c>
      <c r="U305" s="3"/>
      <c r="V305" s="3"/>
    </row>
    <row r="306" customFormat="false" ht="12.8" hidden="false" customHeight="false" outlineLevel="0" collapsed="false">
      <c r="D306" s="1"/>
      <c r="E306" s="1"/>
      <c r="F306" s="1"/>
      <c r="H306" s="1"/>
      <c r="I306" s="1"/>
      <c r="N306" s="1" t="n">
        <v>20201031</v>
      </c>
      <c r="O306" s="1" t="n">
        <v>44</v>
      </c>
      <c r="P306" s="1" t="n">
        <f aca="false">+O306/10</f>
        <v>4.4</v>
      </c>
      <c r="Q306" s="2" t="n">
        <f aca="false">+($M$2/0.593)*0.5*(-1*(-P306/($M$1*3/2)+1)*(-P306/($M$1*3/2)+1)*(-P306/($M$1*3/2)+1)-1*(-P306/($M$1*3/2)+1)*(-P306/($M$1*3/2)+1)+(-P306/($M$1*3/2)+1)+1)</f>
        <v>0.383232246839462</v>
      </c>
      <c r="R306" s="2" t="n">
        <f aca="false">+P306*P306*P306*0.613*Q306*$M$4</f>
        <v>30.7897581414054</v>
      </c>
      <c r="S306" s="3" t="n">
        <f aca="false">+P306*P306*P306*0.613*Q306*$M$4*24</f>
        <v>738.954195393729</v>
      </c>
      <c r="T306" s="3" t="n">
        <f aca="false">+P306*P306*P306*0.613*$M$2*$M$4*24</f>
        <v>1059.6260447036</v>
      </c>
      <c r="U306" s="3" t="n">
        <f aca="false">SUM(S276:S306)</f>
        <v>32062.5642431153</v>
      </c>
      <c r="V306" s="3" t="n">
        <f aca="false">SUM(T276:T306)</f>
        <v>40815.1448007775</v>
      </c>
    </row>
    <row r="307" customFormat="false" ht="12.8" hidden="false" customHeight="false" outlineLevel="0" collapsed="false">
      <c r="D307" s="1"/>
      <c r="E307" s="1"/>
      <c r="F307" s="1"/>
      <c r="H307" s="1"/>
      <c r="I307" s="1"/>
      <c r="N307" s="1" t="n">
        <v>20201101</v>
      </c>
      <c r="O307" s="1" t="n">
        <v>57</v>
      </c>
      <c r="P307" s="1" t="n">
        <f aca="false">+O307/10</f>
        <v>5.7</v>
      </c>
      <c r="Q307" s="2" t="n">
        <f aca="false">+($M$2/0.593)*0.5*(-1*(-P307/($M$1*3/2)+1)*(-P307/($M$1*3/2)+1)*(-P307/($M$1*3/2)+1)-1*(-P307/($M$1*3/2)+1)*(-P307/($M$1*3/2)+1)+(-P307/($M$1*3/2)+1)+1)</f>
        <v>0.449971548862801</v>
      </c>
      <c r="R307" s="2" t="n">
        <f aca="false">+P307*P307*P307*0.613*Q307*$M$4</f>
        <v>78.5951639785952</v>
      </c>
      <c r="S307" s="3" t="n">
        <f aca="false">+P307*P307*P307*0.613*Q307*$M$4*24</f>
        <v>1886.28393548628</v>
      </c>
      <c r="T307" s="3" t="n">
        <f aca="false">+P307*P307*P307*0.613*$M$2*$M$4*24</f>
        <v>2303.66413994169</v>
      </c>
      <c r="U307" s="3"/>
      <c r="V307" s="3"/>
    </row>
    <row r="308" customFormat="false" ht="12.8" hidden="false" customHeight="false" outlineLevel="0" collapsed="false">
      <c r="D308" s="1"/>
      <c r="E308" s="1"/>
      <c r="F308" s="1"/>
      <c r="H308" s="1"/>
      <c r="I308" s="1"/>
      <c r="N308" s="1" t="n">
        <v>20201102</v>
      </c>
      <c r="O308" s="1" t="n">
        <v>75</v>
      </c>
      <c r="P308" s="1" t="n">
        <f aca="false">+O308/10</f>
        <v>7.5</v>
      </c>
      <c r="Q308" s="2" t="n">
        <f aca="false">+($M$2/0.593)*0.5*(-1*(-P308/($M$1*3/2)+1)*(-P308/($M$1*3/2)+1)*(-P308/($M$1*3/2)+1)-1*(-P308/($M$1*3/2)+1)*(-P308/($M$1*3/2)+1)+(-P308/($M$1*3/2)+1)+1)</f>
        <v>0.512335599741313</v>
      </c>
      <c r="R308" s="2" t="n">
        <f aca="false">+P308*P308*P308*0.613*Q308*$M$4</f>
        <v>203.856482723666</v>
      </c>
      <c r="S308" s="3" t="n">
        <f aca="false">+P308*P308*P308*0.613*Q308*$M$4*24</f>
        <v>4892.55558536797</v>
      </c>
      <c r="T308" s="3" t="n">
        <f aca="false">+P308*P308*P308*0.613*$M$2*$M$4*24</f>
        <v>5247.81341107872</v>
      </c>
      <c r="U308" s="3"/>
      <c r="V308" s="3"/>
    </row>
    <row r="309" customFormat="false" ht="12.8" hidden="false" customHeight="false" outlineLevel="0" collapsed="false">
      <c r="D309" s="1"/>
      <c r="E309" s="1"/>
      <c r="F309" s="1"/>
      <c r="H309" s="1"/>
      <c r="I309" s="1"/>
      <c r="N309" s="1" t="n">
        <v>20201103</v>
      </c>
      <c r="O309" s="1" t="n">
        <v>53</v>
      </c>
      <c r="P309" s="1" t="n">
        <f aca="false">+O309/10</f>
        <v>5.3</v>
      </c>
      <c r="Q309" s="2" t="n">
        <f aca="false">+($M$2/0.593)*0.5*(-1*(-P309/($M$1*3/2)+1)*(-P309/($M$1*3/2)+1)*(-P309/($M$1*3/2)+1)-1*(-P309/($M$1*3/2)+1)*(-P309/($M$1*3/2)+1)+(-P309/($M$1*3/2)+1)+1)</f>
        <v>0.431468643555107</v>
      </c>
      <c r="R309" s="2" t="n">
        <f aca="false">+P309*P309*P309*0.613*Q309*$M$4</f>
        <v>60.5847124290226</v>
      </c>
      <c r="S309" s="3" t="n">
        <f aca="false">+P309*P309*P309*0.613*Q309*$M$4*24</f>
        <v>1454.03309829654</v>
      </c>
      <c r="T309" s="3" t="n">
        <f aca="false">+P309*P309*P309*0.613*$M$2*$M$4*24</f>
        <v>1851.91992225462</v>
      </c>
      <c r="U309" s="3"/>
      <c r="V309" s="3"/>
    </row>
    <row r="310" customFormat="false" ht="12.8" hidden="false" customHeight="false" outlineLevel="0" collapsed="false">
      <c r="D310" s="1"/>
      <c r="E310" s="1"/>
      <c r="F310" s="1"/>
      <c r="H310" s="1"/>
      <c r="I310" s="1"/>
      <c r="N310" s="1" t="n">
        <v>20201104</v>
      </c>
      <c r="O310" s="1" t="n">
        <v>20</v>
      </c>
      <c r="P310" s="1" t="n">
        <f aca="false">+O310/10</f>
        <v>2</v>
      </c>
      <c r="Q310" s="2" t="n">
        <f aca="false">+($M$2/0.593)*0.5*(-1*(-P310/($M$1*3/2)+1)*(-P310/($M$1*3/2)+1)*(-P310/($M$1*3/2)+1)-1*(-P310/($M$1*3/2)+1)*(-P310/($M$1*3/2)+1)+(-P310/($M$1*3/2)+1)+1)</f>
        <v>0.206416692442073</v>
      </c>
      <c r="R310" s="2" t="n">
        <f aca="false">+P310*P310*P310*0.613*Q310*$M$4</f>
        <v>1.5574747135497</v>
      </c>
      <c r="S310" s="3" t="n">
        <f aca="false">+P310*P310*P310*0.613*Q310*$M$4*24</f>
        <v>37.3793931251927</v>
      </c>
      <c r="T310" s="3" t="n">
        <f aca="false">+P310*P310*P310*0.613*$M$2*$M$4*24</f>
        <v>99.514091350826</v>
      </c>
      <c r="U310" s="3"/>
      <c r="V310" s="3"/>
    </row>
    <row r="311" customFormat="false" ht="12.8" hidden="false" customHeight="false" outlineLevel="0" collapsed="false">
      <c r="D311" s="1"/>
      <c r="E311" s="1"/>
      <c r="F311" s="1"/>
      <c r="H311" s="1"/>
      <c r="I311" s="1"/>
      <c r="N311" s="1" t="n">
        <v>20201105</v>
      </c>
      <c r="O311" s="1" t="n">
        <v>7</v>
      </c>
      <c r="P311" s="1" t="n">
        <f aca="false">+O311/10</f>
        <v>0.7</v>
      </c>
      <c r="Q311" s="2" t="n">
        <f aca="false">+($M$2/0.593)*0.5*(-1*(-P311/($M$1*3/2)+1)*(-P311/($M$1*3/2)+1)*(-P311/($M$1*3/2)+1)-1*(-P311/($M$1*3/2)+1)*(-P311/($M$1*3/2)+1)+(-P311/($M$1*3/2)+1)+1)</f>
        <v>0.0787535718372729</v>
      </c>
      <c r="R311" s="2" t="n">
        <f aca="false">+P311*P311*P311*0.613*Q311*$M$4</f>
        <v>0.0254771346756718</v>
      </c>
      <c r="S311" s="3" t="n">
        <f aca="false">+P311*P311*P311*0.613*Q311*$M$4*24</f>
        <v>0.611451232216122</v>
      </c>
      <c r="T311" s="3" t="n">
        <f aca="false">+P311*P311*P311*0.613*$M$2*$M$4*24</f>
        <v>4.26666666666667</v>
      </c>
      <c r="U311" s="3"/>
      <c r="V311" s="3"/>
    </row>
    <row r="312" customFormat="false" ht="12.8" hidden="false" customHeight="false" outlineLevel="0" collapsed="false">
      <c r="D312" s="1"/>
      <c r="E312" s="1"/>
      <c r="F312" s="1"/>
      <c r="H312" s="1"/>
      <c r="I312" s="1"/>
      <c r="N312" s="1" t="n">
        <v>20201106</v>
      </c>
      <c r="O312" s="1" t="n">
        <v>25</v>
      </c>
      <c r="P312" s="1" t="n">
        <f aca="false">+O312/10</f>
        <v>2.5</v>
      </c>
      <c r="Q312" s="2" t="n">
        <f aca="false">+($M$2/0.593)*0.5*(-1*(-P312/($M$1*3/2)+1)*(-P312/($M$1*3/2)+1)*(-P312/($M$1*3/2)+1)-1*(-P312/($M$1*3/2)+1)*(-P312/($M$1*3/2)+1)+(-P312/($M$1*3/2)+1)+1)</f>
        <v>0.249348518161137</v>
      </c>
      <c r="R312" s="2" t="n">
        <f aca="false">+P312*P312*P312*0.613*Q312*$M$4</f>
        <v>3.67462495650297</v>
      </c>
      <c r="S312" s="3" t="n">
        <f aca="false">+P312*P312*P312*0.613*Q312*$M$4*24</f>
        <v>88.1909989560714</v>
      </c>
      <c r="T312" s="3" t="n">
        <f aca="false">+P312*P312*P312*0.613*$M$2*$M$4*24</f>
        <v>194.363459669582</v>
      </c>
      <c r="U312" s="3"/>
      <c r="V312" s="3"/>
    </row>
    <row r="313" customFormat="false" ht="12.8" hidden="false" customHeight="false" outlineLevel="0" collapsed="false">
      <c r="D313" s="1"/>
      <c r="E313" s="1"/>
      <c r="F313" s="1"/>
      <c r="H313" s="1"/>
      <c r="I313" s="1"/>
      <c r="N313" s="1" t="n">
        <v>20201107</v>
      </c>
      <c r="O313" s="1" t="n">
        <v>21</v>
      </c>
      <c r="P313" s="1" t="n">
        <f aca="false">+O313/10</f>
        <v>2.1</v>
      </c>
      <c r="Q313" s="2" t="n">
        <f aca="false">+($M$2/0.593)*0.5*(-1*(-P313/($M$1*3/2)+1)*(-P313/($M$1*3/2)+1)*(-P313/($M$1*3/2)+1)-1*(-P313/($M$1*3/2)+1)*(-P313/($M$1*3/2)+1)+(-P313/($M$1*3/2)+1)+1)</f>
        <v>0.215270610621306</v>
      </c>
      <c r="R313" s="2" t="n">
        <f aca="false">+P313*P313*P313*0.613*Q313*$M$4</f>
        <v>1.88030728873899</v>
      </c>
      <c r="S313" s="3" t="n">
        <f aca="false">+P313*P313*P313*0.613*Q313*$M$4*24</f>
        <v>45.1273749297358</v>
      </c>
      <c r="T313" s="3" t="n">
        <f aca="false">+P313*P313*P313*0.613*$M$2*$M$4*24</f>
        <v>115.2</v>
      </c>
      <c r="U313" s="3"/>
      <c r="V313" s="3"/>
    </row>
    <row r="314" customFormat="false" ht="12.8" hidden="false" customHeight="false" outlineLevel="0" collapsed="false">
      <c r="D314" s="1"/>
      <c r="E314" s="1"/>
      <c r="F314" s="1"/>
      <c r="H314" s="1"/>
      <c r="I314" s="1"/>
      <c r="N314" s="1" t="n">
        <v>20201108</v>
      </c>
      <c r="O314" s="1" t="n">
        <v>18</v>
      </c>
      <c r="P314" s="1" t="n">
        <f aca="false">+O314/10</f>
        <v>1.8</v>
      </c>
      <c r="Q314" s="2" t="n">
        <f aca="false">+($M$2/0.593)*0.5*(-1*(-P314/($M$1*3/2)+1)*(-P314/($M$1*3/2)+1)*(-P314/($M$1*3/2)+1)-1*(-P314/($M$1*3/2)+1)*(-P314/($M$1*3/2)+1)+(-P314/($M$1*3/2)+1)+1)</f>
        <v>0.188302545489923</v>
      </c>
      <c r="R314" s="2" t="n">
        <f aca="false">+P314*P314*P314*0.613*Q314*$M$4</f>
        <v>1.03576184551134</v>
      </c>
      <c r="S314" s="3" t="n">
        <f aca="false">+P314*P314*P314*0.613*Q314*$M$4*24</f>
        <v>24.8582842922721</v>
      </c>
      <c r="T314" s="3" t="n">
        <f aca="false">+P314*P314*P314*0.613*$M$2*$M$4*24</f>
        <v>72.5457725947522</v>
      </c>
      <c r="U314" s="3"/>
      <c r="V314" s="3"/>
    </row>
    <row r="315" customFormat="false" ht="12.8" hidden="false" customHeight="false" outlineLevel="0" collapsed="false">
      <c r="D315" s="1"/>
      <c r="E315" s="1"/>
      <c r="F315" s="1"/>
      <c r="H315" s="1"/>
      <c r="I315" s="1"/>
      <c r="N315" s="1" t="n">
        <v>20201109</v>
      </c>
      <c r="O315" s="1" t="n">
        <v>16</v>
      </c>
      <c r="P315" s="1" t="n">
        <f aca="false">+O315/10</f>
        <v>1.6</v>
      </c>
      <c r="Q315" s="2" t="n">
        <f aca="false">+($M$2/0.593)*0.5*(-1*(-P315/($M$1*3/2)+1)*(-P315/($M$1*3/2)+1)*(-P315/($M$1*3/2)+1)-1*(-P315/($M$1*3/2)+1)*(-P315/($M$1*3/2)+1)+(-P315/($M$1*3/2)+1)+1)</f>
        <v>0.169641907231382</v>
      </c>
      <c r="R315" s="2" t="n">
        <f aca="false">+P315*P315*P315*0.613*Q315*$M$4</f>
        <v>0.655359043910791</v>
      </c>
      <c r="S315" s="3" t="n">
        <f aca="false">+P315*P315*P315*0.613*Q315*$M$4*24</f>
        <v>15.728617053859</v>
      </c>
      <c r="T315" s="3" t="n">
        <f aca="false">+P315*P315*P315*0.613*$M$2*$M$4*24</f>
        <v>50.9512147716229</v>
      </c>
      <c r="U315" s="3"/>
      <c r="V315" s="3"/>
    </row>
    <row r="316" customFormat="false" ht="12.8" hidden="false" customHeight="false" outlineLevel="0" collapsed="false">
      <c r="D316" s="1"/>
      <c r="E316" s="1"/>
      <c r="F316" s="1"/>
      <c r="H316" s="1"/>
      <c r="I316" s="1"/>
      <c r="N316" s="1" t="n">
        <v>20201110</v>
      </c>
      <c r="O316" s="1" t="n">
        <v>16</v>
      </c>
      <c r="P316" s="1" t="n">
        <f aca="false">+O316/10</f>
        <v>1.6</v>
      </c>
      <c r="Q316" s="2" t="n">
        <f aca="false">+($M$2/0.593)*0.5*(-1*(-P316/($M$1*3/2)+1)*(-P316/($M$1*3/2)+1)*(-P316/($M$1*3/2)+1)-1*(-P316/($M$1*3/2)+1)*(-P316/($M$1*3/2)+1)+(-P316/($M$1*3/2)+1)+1)</f>
        <v>0.169641907231382</v>
      </c>
      <c r="R316" s="2" t="n">
        <f aca="false">+P316*P316*P316*0.613*Q316*$M$4</f>
        <v>0.655359043910791</v>
      </c>
      <c r="S316" s="3" t="n">
        <f aca="false">+P316*P316*P316*0.613*Q316*$M$4*24</f>
        <v>15.728617053859</v>
      </c>
      <c r="T316" s="3" t="n">
        <f aca="false">+P316*P316*P316*0.613*$M$2*$M$4*24</f>
        <v>50.9512147716229</v>
      </c>
      <c r="U316" s="3"/>
      <c r="V316" s="3"/>
    </row>
    <row r="317" customFormat="false" ht="12.8" hidden="false" customHeight="false" outlineLevel="0" collapsed="false">
      <c r="D317" s="1"/>
      <c r="E317" s="1"/>
      <c r="F317" s="1"/>
      <c r="H317" s="1"/>
      <c r="I317" s="1"/>
      <c r="N317" s="1" t="n">
        <v>20201111</v>
      </c>
      <c r="O317" s="1" t="n">
        <v>23</v>
      </c>
      <c r="P317" s="1" t="n">
        <f aca="false">+O317/10</f>
        <v>2.3</v>
      </c>
      <c r="Q317" s="2" t="n">
        <f aca="false">+($M$2/0.593)*0.5*(-1*(-P317/($M$1*3/2)+1)*(-P317/($M$1*3/2)+1)*(-P317/($M$1*3/2)+1)-1*(-P317/($M$1*3/2)+1)*(-P317/($M$1*3/2)+1)+(-P317/($M$1*3/2)+1)+1)</f>
        <v>0.232575694272198</v>
      </c>
      <c r="R317" s="2" t="n">
        <f aca="false">+P317*P317*P317*0.613*Q317*$M$4</f>
        <v>2.66891066259668</v>
      </c>
      <c r="S317" s="3" t="n">
        <f aca="false">+P317*P317*P317*0.613*Q317*$M$4*24</f>
        <v>64.0538559023202</v>
      </c>
      <c r="T317" s="3" t="n">
        <f aca="false">+P317*P317*P317*0.613*$M$2*$M$4*24</f>
        <v>151.348493683187</v>
      </c>
      <c r="U317" s="3"/>
      <c r="V317" s="3"/>
    </row>
    <row r="318" customFormat="false" ht="12.8" hidden="false" customHeight="false" outlineLevel="0" collapsed="false">
      <c r="D318" s="1"/>
      <c r="E318" s="1"/>
      <c r="F318" s="1"/>
      <c r="H318" s="1"/>
      <c r="I318" s="1"/>
      <c r="N318" s="1" t="n">
        <v>20201112</v>
      </c>
      <c r="O318" s="1" t="n">
        <v>45</v>
      </c>
      <c r="P318" s="1" t="n">
        <f aca="false">+O318/10</f>
        <v>4.5</v>
      </c>
      <c r="Q318" s="2" t="n">
        <f aca="false">+($M$2/0.593)*0.5*(-1*(-P318/($M$1*3/2)+1)*(-P318/($M$1*3/2)+1)*(-P318/($M$1*3/2)+1)-1*(-P318/($M$1*3/2)+1)*(-P318/($M$1*3/2)+1)+(-P318/($M$1*3/2)+1)+1)</f>
        <v>0.389054846053559</v>
      </c>
      <c r="R318" s="2" t="n">
        <f aca="false">+P318*P318*P318*0.613*Q318*$M$4</f>
        <v>33.4375595787492</v>
      </c>
      <c r="S318" s="3" t="n">
        <f aca="false">+P318*P318*P318*0.613*Q318*$M$4*24</f>
        <v>802.501429889982</v>
      </c>
      <c r="T318" s="3" t="n">
        <f aca="false">+P318*P318*P318*0.613*$M$2*$M$4*24</f>
        <v>1133.527696793</v>
      </c>
      <c r="U318" s="3"/>
      <c r="V318" s="3"/>
    </row>
    <row r="319" customFormat="false" ht="12.8" hidden="false" customHeight="false" outlineLevel="0" collapsed="false">
      <c r="D319" s="1"/>
      <c r="E319" s="1"/>
      <c r="F319" s="1"/>
      <c r="H319" s="1"/>
      <c r="I319" s="1"/>
      <c r="N319" s="1" t="n">
        <v>20201113</v>
      </c>
      <c r="O319" s="1" t="n">
        <v>35</v>
      </c>
      <c r="P319" s="1" t="n">
        <f aca="false">+O319/10</f>
        <v>3.5</v>
      </c>
      <c r="Q319" s="2" t="n">
        <f aca="false">+($M$2/0.593)*0.5*(-1*(-P319/($M$1*3/2)+1)*(-P319/($M$1*3/2)+1)*(-P319/($M$1*3/2)+1)-1*(-P319/($M$1*3/2)+1)*(-P319/($M$1*3/2)+1)+(-P319/($M$1*3/2)+1)+1)</f>
        <v>0.325427982798649</v>
      </c>
      <c r="R319" s="2" t="n">
        <f aca="false">+P319*P319*P319*0.613*Q319*$M$4</f>
        <v>13.1596770018966</v>
      </c>
      <c r="S319" s="3" t="n">
        <f aca="false">+P319*P319*P319*0.613*Q319*$M$4*24</f>
        <v>315.832248045518</v>
      </c>
      <c r="T319" s="3" t="n">
        <f aca="false">+P319*P319*P319*0.613*$M$2*$M$4*24</f>
        <v>533.333333333333</v>
      </c>
      <c r="U319" s="3"/>
      <c r="V319" s="3"/>
    </row>
    <row r="320" customFormat="false" ht="12.8" hidden="false" customHeight="false" outlineLevel="0" collapsed="false">
      <c r="D320" s="1"/>
      <c r="E320" s="1"/>
      <c r="F320" s="1"/>
      <c r="H320" s="1"/>
      <c r="I320" s="1"/>
      <c r="N320" s="1" t="n">
        <v>20201114</v>
      </c>
      <c r="O320" s="1" t="n">
        <v>42</v>
      </c>
      <c r="P320" s="1" t="n">
        <f aca="false">+O320/10</f>
        <v>4.2</v>
      </c>
      <c r="Q320" s="2" t="n">
        <f aca="false">+($M$2/0.593)*0.5*(-1*(-P320/($M$1*3/2)+1)*(-P320/($M$1*3/2)+1)*(-P320/($M$1*3/2)+1)-1*(-P320/($M$1*3/2)+1)*(-P320/($M$1*3/2)+1)+(-P320/($M$1*3/2)+1)+1)</f>
        <v>0.371231971377558</v>
      </c>
      <c r="R320" s="2" t="n">
        <f aca="false">+P320*P320*P320*0.613*Q320*$M$4</f>
        <v>25.9405658609706</v>
      </c>
      <c r="S320" s="3" t="n">
        <f aca="false">+P320*P320*P320*0.613*Q320*$M$4*24</f>
        <v>622.573580663294</v>
      </c>
      <c r="T320" s="3" t="n">
        <f aca="false">+P320*P320*P320*0.613*$M$2*$M$4*24</f>
        <v>921.6</v>
      </c>
      <c r="U320" s="3"/>
      <c r="V320" s="3"/>
    </row>
    <row r="321" customFormat="false" ht="12.8" hidden="false" customHeight="false" outlineLevel="0" collapsed="false">
      <c r="D321" s="1"/>
      <c r="E321" s="1"/>
      <c r="F321" s="1"/>
      <c r="H321" s="1"/>
      <c r="I321" s="1"/>
      <c r="N321" s="1" t="n">
        <v>20201115</v>
      </c>
      <c r="O321" s="1" t="n">
        <v>69</v>
      </c>
      <c r="P321" s="1" t="n">
        <f aca="false">+O321/10</f>
        <v>6.9</v>
      </c>
      <c r="Q321" s="2" t="n">
        <f aca="false">+($M$2/0.593)*0.5*(-1*(-P321/($M$1*3/2)+1)*(-P321/($M$1*3/2)+1)*(-P321/($M$1*3/2)+1)-1*(-P321/($M$1*3/2)+1)*(-P321/($M$1*3/2)+1)+(-P321/($M$1*3/2)+1)+1)</f>
        <v>0.495210782319959</v>
      </c>
      <c r="R321" s="2" t="n">
        <f aca="false">+P321*P321*P321*0.613*Q321*$M$4</f>
        <v>153.434692370446</v>
      </c>
      <c r="S321" s="3" t="n">
        <f aca="false">+P321*P321*P321*0.613*Q321*$M$4*24</f>
        <v>3682.43261689071</v>
      </c>
      <c r="T321" s="3" t="n">
        <f aca="false">+P321*P321*P321*0.613*$M$2*$M$4*24</f>
        <v>4086.40932944607</v>
      </c>
      <c r="U321" s="3"/>
      <c r="V321" s="3"/>
    </row>
    <row r="322" customFormat="false" ht="12.8" hidden="false" customHeight="false" outlineLevel="0" collapsed="false">
      <c r="D322" s="1"/>
      <c r="E322" s="1"/>
      <c r="F322" s="1"/>
      <c r="H322" s="1"/>
      <c r="I322" s="1"/>
      <c r="N322" s="1" t="n">
        <v>20201116</v>
      </c>
      <c r="O322" s="1" t="n">
        <v>60</v>
      </c>
      <c r="P322" s="1" t="n">
        <f aca="false">+O322/10</f>
        <v>6</v>
      </c>
      <c r="Q322" s="2" t="n">
        <f aca="false">+($M$2/0.593)*0.5*(-1*(-P322/($M$1*3/2)+1)*(-P322/($M$1*3/2)+1)*(-P322/($M$1*3/2)+1)-1*(-P322/($M$1*3/2)+1)*(-P322/($M$1*3/2)+1)+(-P322/($M$1*3/2)+1)+1)</f>
        <v>0.462703088516373</v>
      </c>
      <c r="R322" s="2" t="n">
        <f aca="false">+P322*P322*P322*0.613*Q322*$M$4</f>
        <v>94.2632376114229</v>
      </c>
      <c r="S322" s="3" t="n">
        <f aca="false">+P322*P322*P322*0.613*Q322*$M$4*24</f>
        <v>2262.31770267415</v>
      </c>
      <c r="T322" s="3" t="n">
        <f aca="false">+P322*P322*P322*0.613*$M$2*$M$4*24</f>
        <v>2686.8804664723</v>
      </c>
      <c r="U322" s="3"/>
      <c r="V322" s="3"/>
    </row>
    <row r="323" customFormat="false" ht="12.8" hidden="false" customHeight="false" outlineLevel="0" collapsed="false">
      <c r="D323" s="1"/>
      <c r="E323" s="1"/>
      <c r="F323" s="1"/>
      <c r="H323" s="1"/>
      <c r="I323" s="1"/>
      <c r="N323" s="1" t="n">
        <v>20201117</v>
      </c>
      <c r="O323" s="1" t="n">
        <v>61</v>
      </c>
      <c r="P323" s="1" t="n">
        <f aca="false">+O323/10</f>
        <v>6.1</v>
      </c>
      <c r="Q323" s="2" t="n">
        <f aca="false">+($M$2/0.593)*0.5*(-1*(-P323/($M$1*3/2)+1)*(-P323/($M$1*3/2)+1)*(-P323/($M$1*3/2)+1)-1*(-P323/($M$1*3/2)+1)*(-P323/($M$1*3/2)+1)+(-P323/($M$1*3/2)+1)+1)</f>
        <v>0.466732513131375</v>
      </c>
      <c r="R323" s="2" t="n">
        <f aca="false">+P323*P323*P323*0.613*Q323*$M$4</f>
        <v>99.9180070439303</v>
      </c>
      <c r="S323" s="3" t="n">
        <f aca="false">+P323*P323*P323*0.613*Q323*$M$4*24</f>
        <v>2398.03216905433</v>
      </c>
      <c r="T323" s="3" t="n">
        <f aca="false">+P323*P323*P323*0.613*$M$2*$M$4*24</f>
        <v>2823.47599611273</v>
      </c>
      <c r="U323" s="3"/>
      <c r="V323" s="3"/>
    </row>
    <row r="324" customFormat="false" ht="12.8" hidden="false" customHeight="false" outlineLevel="0" collapsed="false">
      <c r="D324" s="1"/>
      <c r="E324" s="1"/>
      <c r="F324" s="1"/>
      <c r="H324" s="1"/>
      <c r="I324" s="1"/>
      <c r="N324" s="1" t="n">
        <v>20201118</v>
      </c>
      <c r="O324" s="1" t="n">
        <v>52</v>
      </c>
      <c r="P324" s="1" t="n">
        <f aca="false">+O324/10</f>
        <v>5.2</v>
      </c>
      <c r="Q324" s="2" t="n">
        <f aca="false">+($M$2/0.593)*0.5*(-1*(-P324/($M$1*3/2)+1)*(-P324/($M$1*3/2)+1)*(-P324/($M$1*3/2)+1)-1*(-P324/($M$1*3/2)+1)*(-P324/($M$1*3/2)+1)+(-P324/($M$1*3/2)+1)+1)</f>
        <v>0.426565402111657</v>
      </c>
      <c r="R324" s="2" t="n">
        <f aca="false">+P324*P324*P324*0.613*Q324*$M$4</f>
        <v>56.5694376232934</v>
      </c>
      <c r="S324" s="3" t="n">
        <f aca="false">+P324*P324*P324*0.613*Q324*$M$4*24</f>
        <v>1357.66650295904</v>
      </c>
      <c r="T324" s="3" t="n">
        <f aca="false">+P324*P324*P324*0.613*$M$2*$M$4*24</f>
        <v>1749.05966958212</v>
      </c>
      <c r="U324" s="3"/>
      <c r="V324" s="3"/>
    </row>
    <row r="325" customFormat="false" ht="12.8" hidden="false" customHeight="false" outlineLevel="0" collapsed="false">
      <c r="D325" s="1"/>
      <c r="E325" s="1"/>
      <c r="F325" s="1"/>
      <c r="H325" s="1"/>
      <c r="I325" s="1"/>
      <c r="N325" s="1" t="n">
        <v>20201119</v>
      </c>
      <c r="O325" s="1" t="n">
        <v>46</v>
      </c>
      <c r="P325" s="1" t="n">
        <f aca="false">+O325/10</f>
        <v>4.6</v>
      </c>
      <c r="Q325" s="2" t="n">
        <f aca="false">+($M$2/0.593)*0.5*(-1*(-P325/($M$1*3/2)+1)*(-P325/($M$1*3/2)+1)*(-P325/($M$1*3/2)+1)-1*(-P325/($M$1*3/2)+1)*(-P325/($M$1*3/2)+1)+(-P325/($M$1*3/2)+1)+1)</f>
        <v>0.394760035026049</v>
      </c>
      <c r="R325" s="2" t="n">
        <f aca="false">+P325*P325*P325*0.613*Q325*$M$4</f>
        <v>36.2403911533417</v>
      </c>
      <c r="S325" s="3" t="n">
        <f aca="false">+P325*P325*P325*0.613*Q325*$M$4*24</f>
        <v>869.769387680201</v>
      </c>
      <c r="T325" s="3" t="n">
        <f aca="false">+P325*P325*P325*0.613*$M$2*$M$4*24</f>
        <v>1210.7879494655</v>
      </c>
      <c r="U325" s="3"/>
      <c r="V325" s="3"/>
    </row>
    <row r="326" customFormat="false" ht="12.8" hidden="false" customHeight="false" outlineLevel="0" collapsed="false">
      <c r="D326" s="1"/>
      <c r="E326" s="1"/>
      <c r="F326" s="1"/>
      <c r="H326" s="1"/>
      <c r="I326" s="1"/>
      <c r="N326" s="1" t="n">
        <v>20201120</v>
      </c>
      <c r="O326" s="1" t="n">
        <v>28</v>
      </c>
      <c r="P326" s="1" t="n">
        <f aca="false">+O326/10</f>
        <v>2.8</v>
      </c>
      <c r="Q326" s="2" t="n">
        <f aca="false">+($M$2/0.593)*0.5*(-1*(-P326/($M$1*3/2)+1)*(-P326/($M$1*3/2)+1)*(-P326/($M$1*3/2)+1)-1*(-P326/($M$1*3/2)+1)*(-P326/($M$1*3/2)+1)+(-P326/($M$1*3/2)+1)+1)</f>
        <v>0.273522219542264</v>
      </c>
      <c r="R326" s="2" t="n">
        <f aca="false">+P326*P326*P326*0.613*Q326*$M$4</f>
        <v>5.66308276228817</v>
      </c>
      <c r="S326" s="3" t="n">
        <f aca="false">+P326*P326*P326*0.613*Q326*$M$4*24</f>
        <v>135.913986294916</v>
      </c>
      <c r="T326" s="3" t="n">
        <f aca="false">+P326*P326*P326*0.613*$M$2*$M$4*24</f>
        <v>273.066666666667</v>
      </c>
      <c r="U326" s="3"/>
      <c r="V326" s="3"/>
    </row>
    <row r="327" customFormat="false" ht="12.8" hidden="false" customHeight="false" outlineLevel="0" collapsed="false">
      <c r="D327" s="1"/>
      <c r="E327" s="1"/>
      <c r="F327" s="1"/>
      <c r="H327" s="1"/>
      <c r="I327" s="1"/>
      <c r="N327" s="1" t="n">
        <v>20201121</v>
      </c>
      <c r="O327" s="1" t="n">
        <v>60</v>
      </c>
      <c r="P327" s="1" t="n">
        <f aca="false">+O327/10</f>
        <v>6</v>
      </c>
      <c r="Q327" s="2" t="n">
        <f aca="false">+($M$2/0.593)*0.5*(-1*(-P327/($M$1*3/2)+1)*(-P327/($M$1*3/2)+1)*(-P327/($M$1*3/2)+1)-1*(-P327/($M$1*3/2)+1)*(-P327/($M$1*3/2)+1)+(-P327/($M$1*3/2)+1)+1)</f>
        <v>0.462703088516373</v>
      </c>
      <c r="R327" s="2" t="n">
        <f aca="false">+P327*P327*P327*0.613*Q327*$M$4</f>
        <v>94.2632376114229</v>
      </c>
      <c r="S327" s="3" t="n">
        <f aca="false">+P327*P327*P327*0.613*Q327*$M$4*24</f>
        <v>2262.31770267415</v>
      </c>
      <c r="T327" s="3" t="n">
        <f aca="false">+P327*P327*P327*0.613*$M$2*$M$4*24</f>
        <v>2686.8804664723</v>
      </c>
      <c r="U327" s="3"/>
      <c r="V327" s="3"/>
    </row>
    <row r="328" customFormat="false" ht="12.8" hidden="false" customHeight="false" outlineLevel="0" collapsed="false">
      <c r="D328" s="1"/>
      <c r="E328" s="1"/>
      <c r="F328" s="1"/>
      <c r="H328" s="1"/>
      <c r="I328" s="1"/>
      <c r="N328" s="1" t="n">
        <v>20201122</v>
      </c>
      <c r="O328" s="1" t="n">
        <v>40</v>
      </c>
      <c r="P328" s="1" t="n">
        <f aca="false">+O328/10</f>
        <v>4</v>
      </c>
      <c r="Q328" s="2" t="n">
        <f aca="false">+($M$2/0.593)*0.5*(-1*(-P328/($M$1*3/2)+1)*(-P328/($M$1*3/2)+1)*(-P328/($M$1*3/2)+1)-1*(-P328/($M$1*3/2)+1)*(-P328/($M$1*3/2)+1)+(-P328/($M$1*3/2)+1)+1)</f>
        <v>0.358753516022563</v>
      </c>
      <c r="R328" s="2" t="n">
        <f aca="false">+P328*P328*P328*0.613*Q328*$M$4</f>
        <v>21.6552071634028</v>
      </c>
      <c r="S328" s="3" t="n">
        <f aca="false">+P328*P328*P328*0.613*Q328*$M$4*24</f>
        <v>519.724971921668</v>
      </c>
      <c r="T328" s="3" t="n">
        <f aca="false">+P328*P328*P328*0.613*$M$2*$M$4*24</f>
        <v>796.112730806608</v>
      </c>
      <c r="U328" s="3"/>
      <c r="V328" s="3"/>
    </row>
    <row r="329" customFormat="false" ht="12.8" hidden="false" customHeight="false" outlineLevel="0" collapsed="false">
      <c r="D329" s="1"/>
      <c r="E329" s="1"/>
      <c r="F329" s="1"/>
      <c r="H329" s="1"/>
      <c r="I329" s="1"/>
      <c r="N329" s="1" t="n">
        <v>20201123</v>
      </c>
      <c r="O329" s="1" t="n">
        <v>23</v>
      </c>
      <c r="P329" s="1" t="n">
        <f aca="false">+O329/10</f>
        <v>2.3</v>
      </c>
      <c r="Q329" s="2" t="n">
        <f aca="false">+($M$2/0.593)*0.5*(-1*(-P329/($M$1*3/2)+1)*(-P329/($M$1*3/2)+1)*(-P329/($M$1*3/2)+1)-1*(-P329/($M$1*3/2)+1)*(-P329/($M$1*3/2)+1)+(-P329/($M$1*3/2)+1)+1)</f>
        <v>0.232575694272198</v>
      </c>
      <c r="R329" s="2" t="n">
        <f aca="false">+P329*P329*P329*0.613*Q329*$M$4</f>
        <v>2.66891066259668</v>
      </c>
      <c r="S329" s="3" t="n">
        <f aca="false">+P329*P329*P329*0.613*Q329*$M$4*24</f>
        <v>64.0538559023202</v>
      </c>
      <c r="T329" s="3" t="n">
        <f aca="false">+P329*P329*P329*0.613*$M$2*$M$4*24</f>
        <v>151.348493683187</v>
      </c>
      <c r="U329" s="3"/>
      <c r="V329" s="3"/>
    </row>
    <row r="330" customFormat="false" ht="12.8" hidden="false" customHeight="false" outlineLevel="0" collapsed="false">
      <c r="D330" s="1"/>
      <c r="E330" s="1"/>
      <c r="F330" s="1"/>
      <c r="H330" s="1"/>
      <c r="I330" s="1"/>
      <c r="N330" s="1" t="n">
        <v>20201124</v>
      </c>
      <c r="O330" s="1" t="n">
        <v>32</v>
      </c>
      <c r="P330" s="1" t="n">
        <f aca="false">+O330/10</f>
        <v>3.2</v>
      </c>
      <c r="Q330" s="2" t="n">
        <f aca="false">+($M$2/0.593)*0.5*(-1*(-P330/($M$1*3/2)+1)*(-P330/($M$1*3/2)+1)*(-P330/($M$1*3/2)+1)-1*(-P330/($M$1*3/2)+1)*(-P330/($M$1*3/2)+1)+(-P330/($M$1*3/2)+1)+1)</f>
        <v>0.303944043316163</v>
      </c>
      <c r="R330" s="2" t="n">
        <f aca="false">+P330*P330*P330*0.613*Q330*$M$4</f>
        <v>9.3935504914301</v>
      </c>
      <c r="S330" s="3" t="n">
        <f aca="false">+P330*P330*P330*0.613*Q330*$M$4*24</f>
        <v>225.445211794322</v>
      </c>
      <c r="T330" s="3" t="n">
        <f aca="false">+P330*P330*P330*0.613*$M$2*$M$4*24</f>
        <v>407.609718172984</v>
      </c>
      <c r="U330" s="3"/>
      <c r="V330" s="3"/>
    </row>
    <row r="331" customFormat="false" ht="12.8" hidden="false" customHeight="false" outlineLevel="0" collapsed="false">
      <c r="D331" s="1"/>
      <c r="E331" s="1"/>
      <c r="F331" s="1"/>
      <c r="H331" s="1"/>
      <c r="I331" s="1"/>
      <c r="N331" s="1" t="n">
        <v>20201125</v>
      </c>
      <c r="O331" s="1" t="n">
        <v>30</v>
      </c>
      <c r="P331" s="1" t="n">
        <f aca="false">+O331/10</f>
        <v>3</v>
      </c>
      <c r="Q331" s="2" t="n">
        <f aca="false">+($M$2/0.593)*0.5*(-1*(-P331/($M$1*3/2)+1)*(-P331/($M$1*3/2)+1)*(-P331/($M$1*3/2)+1)-1*(-P331/($M$1*3/2)+1)*(-P331/($M$1*3/2)+1)+(-P331/($M$1*3/2)+1)+1)</f>
        <v>0.288989299229084</v>
      </c>
      <c r="R331" s="2" t="n">
        <f aca="false">+P331*P331*P331*0.613*Q331*$M$4</f>
        <v>7.35921902632432</v>
      </c>
      <c r="S331" s="3" t="n">
        <f aca="false">+P331*P331*P331*0.613*Q331*$M$4*24</f>
        <v>176.621256631784</v>
      </c>
      <c r="T331" s="3" t="n">
        <f aca="false">+P331*P331*P331*0.613*$M$2*$M$4*24</f>
        <v>335.860058309038</v>
      </c>
      <c r="U331" s="3"/>
      <c r="V331" s="3"/>
    </row>
    <row r="332" customFormat="false" ht="12.8" hidden="false" customHeight="false" outlineLevel="0" collapsed="false">
      <c r="D332" s="1"/>
      <c r="E332" s="1"/>
      <c r="F332" s="1"/>
      <c r="H332" s="1"/>
      <c r="I332" s="1"/>
      <c r="N332" s="1" t="n">
        <v>20201126</v>
      </c>
      <c r="O332" s="1" t="n">
        <v>16</v>
      </c>
      <c r="P332" s="1" t="n">
        <f aca="false">+O332/10</f>
        <v>1.6</v>
      </c>
      <c r="Q332" s="2" t="n">
        <f aca="false">+($M$2/0.593)*0.5*(-1*(-P332/($M$1*3/2)+1)*(-P332/($M$1*3/2)+1)*(-P332/($M$1*3/2)+1)-1*(-P332/($M$1*3/2)+1)*(-P332/($M$1*3/2)+1)+(-P332/($M$1*3/2)+1)+1)</f>
        <v>0.169641907231382</v>
      </c>
      <c r="R332" s="2" t="n">
        <f aca="false">+P332*P332*P332*0.613*Q332*$M$4</f>
        <v>0.655359043910791</v>
      </c>
      <c r="S332" s="3" t="n">
        <f aca="false">+P332*P332*P332*0.613*Q332*$M$4*24</f>
        <v>15.728617053859</v>
      </c>
      <c r="T332" s="3" t="n">
        <f aca="false">+P332*P332*P332*0.613*$M$2*$M$4*24</f>
        <v>50.9512147716229</v>
      </c>
      <c r="U332" s="3"/>
      <c r="V332" s="3"/>
    </row>
    <row r="333" customFormat="false" ht="12.8" hidden="false" customHeight="false" outlineLevel="0" collapsed="false">
      <c r="D333" s="1"/>
      <c r="E333" s="1"/>
      <c r="F333" s="1"/>
      <c r="H333" s="1"/>
      <c r="I333" s="1"/>
      <c r="N333" s="1" t="n">
        <v>20201127</v>
      </c>
      <c r="O333" s="1" t="n">
        <v>18</v>
      </c>
      <c r="P333" s="1" t="n">
        <f aca="false">+O333/10</f>
        <v>1.8</v>
      </c>
      <c r="Q333" s="2" t="n">
        <f aca="false">+($M$2/0.593)*0.5*(-1*(-P333/($M$1*3/2)+1)*(-P333/($M$1*3/2)+1)*(-P333/($M$1*3/2)+1)-1*(-P333/($M$1*3/2)+1)*(-P333/($M$1*3/2)+1)+(-P333/($M$1*3/2)+1)+1)</f>
        <v>0.188302545489923</v>
      </c>
      <c r="R333" s="2" t="n">
        <f aca="false">+P333*P333*P333*0.613*Q333*$M$4</f>
        <v>1.03576184551134</v>
      </c>
      <c r="S333" s="3" t="n">
        <f aca="false">+P333*P333*P333*0.613*Q333*$M$4*24</f>
        <v>24.8582842922721</v>
      </c>
      <c r="T333" s="3" t="n">
        <f aca="false">+P333*P333*P333*0.613*$M$2*$M$4*24</f>
        <v>72.5457725947522</v>
      </c>
      <c r="U333" s="3"/>
      <c r="V333" s="3"/>
    </row>
    <row r="334" customFormat="false" ht="12.8" hidden="false" customHeight="false" outlineLevel="0" collapsed="false">
      <c r="D334" s="1"/>
      <c r="E334" s="1"/>
      <c r="F334" s="1"/>
      <c r="H334" s="1"/>
      <c r="I334" s="1"/>
      <c r="N334" s="1" t="n">
        <v>20201128</v>
      </c>
      <c r="O334" s="1" t="n">
        <v>33</v>
      </c>
      <c r="P334" s="1" t="n">
        <f aca="false">+O334/10</f>
        <v>3.3</v>
      </c>
      <c r="Q334" s="2" t="n">
        <f aca="false">+($M$2/0.593)*0.5*(-1*(-P334/($M$1*3/2)+1)*(-P334/($M$1*3/2)+1)*(-P334/($M$1*3/2)+1)-1*(-P334/($M$1*3/2)+1)*(-P334/($M$1*3/2)+1)+(-P334/($M$1*3/2)+1)+1)</f>
        <v>0.311231068452854</v>
      </c>
      <c r="R334" s="2" t="n">
        <f aca="false">+P334*P334*P334*0.613*Q334*$M$4</f>
        <v>10.5489920715165</v>
      </c>
      <c r="S334" s="3" t="n">
        <f aca="false">+P334*P334*P334*0.613*Q334*$M$4*24</f>
        <v>253.175809716396</v>
      </c>
      <c r="T334" s="3" t="n">
        <f aca="false">+P334*P334*P334*0.613*$M$2*$M$4*24</f>
        <v>447.029737609329</v>
      </c>
      <c r="U334" s="3"/>
      <c r="V334" s="3"/>
    </row>
    <row r="335" customFormat="false" ht="12.8" hidden="false" customHeight="false" outlineLevel="0" collapsed="false">
      <c r="D335" s="1"/>
      <c r="E335" s="1"/>
      <c r="F335" s="1"/>
      <c r="H335" s="1"/>
      <c r="I335" s="1"/>
      <c r="N335" s="1" t="n">
        <v>20201129</v>
      </c>
      <c r="O335" s="1" t="n">
        <v>25</v>
      </c>
      <c r="P335" s="1" t="n">
        <f aca="false">+O335/10</f>
        <v>2.5</v>
      </c>
      <c r="Q335" s="2" t="n">
        <f aca="false">+($M$2/0.593)*0.5*(-1*(-P335/($M$1*3/2)+1)*(-P335/($M$1*3/2)+1)*(-P335/($M$1*3/2)+1)-1*(-P335/($M$1*3/2)+1)*(-P335/($M$1*3/2)+1)+(-P335/($M$1*3/2)+1)+1)</f>
        <v>0.249348518161137</v>
      </c>
      <c r="R335" s="2" t="n">
        <f aca="false">+P335*P335*P335*0.613*Q335*$M$4</f>
        <v>3.67462495650297</v>
      </c>
      <c r="S335" s="3" t="n">
        <f aca="false">+P335*P335*P335*0.613*Q335*$M$4*24</f>
        <v>88.1909989560714</v>
      </c>
      <c r="T335" s="3" t="n">
        <f aca="false">+P335*P335*P335*0.613*$M$2*$M$4*24</f>
        <v>194.363459669582</v>
      </c>
      <c r="U335" s="3"/>
      <c r="V335" s="3"/>
    </row>
    <row r="336" customFormat="false" ht="12.8" hidden="false" customHeight="false" outlineLevel="0" collapsed="false">
      <c r="D336" s="1"/>
      <c r="E336" s="1"/>
      <c r="F336" s="1"/>
      <c r="H336" s="1"/>
      <c r="I336" s="1"/>
      <c r="N336" s="1" t="n">
        <v>20201130</v>
      </c>
      <c r="O336" s="1" t="n">
        <v>40</v>
      </c>
      <c r="P336" s="1" t="n">
        <f aca="false">+O336/10</f>
        <v>4</v>
      </c>
      <c r="Q336" s="2" t="n">
        <f aca="false">+($M$2/0.593)*0.5*(-1*(-P336/($M$1*3/2)+1)*(-P336/($M$1*3/2)+1)*(-P336/($M$1*3/2)+1)-1*(-P336/($M$1*3/2)+1)*(-P336/($M$1*3/2)+1)+(-P336/($M$1*3/2)+1)+1)</f>
        <v>0.358753516022563</v>
      </c>
      <c r="R336" s="2" t="n">
        <f aca="false">+P336*P336*P336*0.613*Q336*$M$4</f>
        <v>21.6552071634028</v>
      </c>
      <c r="S336" s="3" t="n">
        <f aca="false">+P336*P336*P336*0.613*Q336*$M$4*24</f>
        <v>519.724971921668</v>
      </c>
      <c r="T336" s="3" t="n">
        <f aca="false">+P336*P336*P336*0.613*$M$2*$M$4*24</f>
        <v>796.112730806608</v>
      </c>
      <c r="U336" s="3" t="n">
        <f aca="false">SUM(S307:S336)</f>
        <v>25121.432516713</v>
      </c>
      <c r="V336" s="3" t="n">
        <f aca="false">SUM(T307:T336)</f>
        <v>31499.493877551</v>
      </c>
    </row>
    <row r="337" customFormat="false" ht="12.8" hidden="false" customHeight="false" outlineLevel="0" collapsed="false">
      <c r="D337" s="1"/>
      <c r="E337" s="1"/>
      <c r="F337" s="1"/>
      <c r="H337" s="1"/>
      <c r="I337" s="1"/>
      <c r="N337" s="1" t="n">
        <v>20201201</v>
      </c>
      <c r="O337" s="1" t="n">
        <v>46</v>
      </c>
      <c r="P337" s="1" t="n">
        <f aca="false">+O337/10</f>
        <v>4.6</v>
      </c>
      <c r="Q337" s="2" t="n">
        <f aca="false">+($M$2/0.593)*0.5*(-1*(-P337/($M$1*3/2)+1)*(-P337/($M$1*3/2)+1)*(-P337/($M$1*3/2)+1)-1*(-P337/($M$1*3/2)+1)*(-P337/($M$1*3/2)+1)+(-P337/($M$1*3/2)+1)+1)</f>
        <v>0.394760035026049</v>
      </c>
      <c r="R337" s="2" t="n">
        <f aca="false">+P337*P337*P337*0.613*Q337*$M$4</f>
        <v>36.2403911533417</v>
      </c>
      <c r="S337" s="3" t="n">
        <f aca="false">+P337*P337*P337*0.613*Q337*$M$4*24</f>
        <v>869.769387680201</v>
      </c>
      <c r="T337" s="3" t="n">
        <f aca="false">+P337*P337*P337*0.613*$M$2*$M$4*24</f>
        <v>1210.7879494655</v>
      </c>
      <c r="U337" s="3"/>
      <c r="V337" s="3"/>
    </row>
    <row r="338" customFormat="false" ht="12.8" hidden="false" customHeight="false" outlineLevel="0" collapsed="false">
      <c r="D338" s="1"/>
      <c r="E338" s="1"/>
      <c r="F338" s="1"/>
      <c r="H338" s="1"/>
      <c r="I338" s="1"/>
      <c r="N338" s="1" t="n">
        <v>20201202</v>
      </c>
      <c r="O338" s="1" t="n">
        <v>20</v>
      </c>
      <c r="P338" s="1" t="n">
        <f aca="false">+O338/10</f>
        <v>2</v>
      </c>
      <c r="Q338" s="2" t="n">
        <f aca="false">+($M$2/0.593)*0.5*(-1*(-P338/($M$1*3/2)+1)*(-P338/($M$1*3/2)+1)*(-P338/($M$1*3/2)+1)-1*(-P338/($M$1*3/2)+1)*(-P338/($M$1*3/2)+1)+(-P338/($M$1*3/2)+1)+1)</f>
        <v>0.206416692442073</v>
      </c>
      <c r="R338" s="2" t="n">
        <f aca="false">+P338*P338*P338*0.613*Q338*$M$4</f>
        <v>1.5574747135497</v>
      </c>
      <c r="S338" s="3" t="n">
        <f aca="false">+P338*P338*P338*0.613*Q338*$M$4*24</f>
        <v>37.3793931251927</v>
      </c>
      <c r="T338" s="3" t="n">
        <f aca="false">+P338*P338*P338*0.613*$M$2*$M$4*24</f>
        <v>99.514091350826</v>
      </c>
      <c r="U338" s="3"/>
      <c r="V338" s="3"/>
    </row>
    <row r="339" customFormat="false" ht="12.8" hidden="false" customHeight="false" outlineLevel="0" collapsed="false">
      <c r="D339" s="1"/>
      <c r="E339" s="1"/>
      <c r="F339" s="1"/>
      <c r="H339" s="1"/>
      <c r="I339" s="1"/>
      <c r="N339" s="1" t="n">
        <v>20201203</v>
      </c>
      <c r="O339" s="1" t="n">
        <v>46</v>
      </c>
      <c r="P339" s="1" t="n">
        <f aca="false">+O339/10</f>
        <v>4.6</v>
      </c>
      <c r="Q339" s="2" t="n">
        <f aca="false">+($M$2/0.593)*0.5*(-1*(-P339/($M$1*3/2)+1)*(-P339/($M$1*3/2)+1)*(-P339/($M$1*3/2)+1)-1*(-P339/($M$1*3/2)+1)*(-P339/($M$1*3/2)+1)+(-P339/($M$1*3/2)+1)+1)</f>
        <v>0.394760035026049</v>
      </c>
      <c r="R339" s="2" t="n">
        <f aca="false">+P339*P339*P339*0.613*Q339*$M$4</f>
        <v>36.2403911533417</v>
      </c>
      <c r="S339" s="3" t="n">
        <f aca="false">+P339*P339*P339*0.613*Q339*$M$4*24</f>
        <v>869.769387680201</v>
      </c>
      <c r="T339" s="3" t="n">
        <f aca="false">+P339*P339*P339*0.613*$M$2*$M$4*24</f>
        <v>1210.7879494655</v>
      </c>
      <c r="U339" s="3"/>
      <c r="V339" s="3"/>
    </row>
    <row r="340" customFormat="false" ht="12.8" hidden="false" customHeight="false" outlineLevel="0" collapsed="false">
      <c r="D340" s="1"/>
      <c r="E340" s="1"/>
      <c r="F340" s="1"/>
      <c r="H340" s="1"/>
      <c r="I340" s="1"/>
      <c r="N340" s="1" t="n">
        <v>20201204</v>
      </c>
      <c r="O340" s="1" t="n">
        <v>50</v>
      </c>
      <c r="P340" s="1" t="n">
        <f aca="false">+O340/10</f>
        <v>5</v>
      </c>
      <c r="Q340" s="2" t="n">
        <f aca="false">+($M$2/0.593)*0.5*(-1*(-P340/($M$1*3/2)+1)*(-P340/($M$1*3/2)+1)*(-P340/($M$1*3/2)+1)-1*(-P340/($M$1*3/2)+1)*(-P340/($M$1*3/2)+1)+(-P340/($M$1*3/2)+1)+1)</f>
        <v>0.416420920044371</v>
      </c>
      <c r="R340" s="2" t="n">
        <f aca="false">+P340*P340*P340*0.613*Q340*$M$4</f>
        <v>49.0940380633382</v>
      </c>
      <c r="S340" s="3" t="n">
        <f aca="false">+P340*P340*P340*0.613*Q340*$M$4*24</f>
        <v>1178.25691352012</v>
      </c>
      <c r="T340" s="3" t="n">
        <f aca="false">+P340*P340*P340*0.613*$M$2*$M$4*24</f>
        <v>1554.90767735666</v>
      </c>
      <c r="U340" s="3"/>
      <c r="V340" s="3"/>
    </row>
    <row r="341" customFormat="false" ht="12.8" hidden="false" customHeight="false" outlineLevel="0" collapsed="false">
      <c r="D341" s="1"/>
      <c r="E341" s="1"/>
      <c r="F341" s="1"/>
      <c r="H341" s="1"/>
      <c r="I341" s="1"/>
      <c r="N341" s="1" t="n">
        <v>20201205</v>
      </c>
      <c r="O341" s="1" t="n">
        <v>27</v>
      </c>
      <c r="P341" s="1" t="n">
        <f aca="false">+O341/10</f>
        <v>2.7</v>
      </c>
      <c r="Q341" s="2" t="n">
        <f aca="false">+($M$2/0.593)*0.5*(-1*(-P341/($M$1*3/2)+1)*(-P341/($M$1*3/2)+1)*(-P341/($M$1*3/2)+1)-1*(-P341/($M$1*3/2)+1)*(-P341/($M$1*3/2)+1)+(-P341/($M$1*3/2)+1)+1)</f>
        <v>0.265594774905897</v>
      </c>
      <c r="R341" s="2" t="n">
        <f aca="false">+P341*P341*P341*0.613*Q341*$M$4</f>
        <v>4.93056878524405</v>
      </c>
      <c r="S341" s="3" t="n">
        <f aca="false">+P341*P341*P341*0.613*Q341*$M$4*24</f>
        <v>118.333650845857</v>
      </c>
      <c r="T341" s="3" t="n">
        <f aca="false">+P341*P341*P341*0.613*$M$2*$M$4*24</f>
        <v>244.841982507289</v>
      </c>
      <c r="U341" s="3"/>
      <c r="V341" s="3"/>
    </row>
    <row r="342" customFormat="false" ht="12.8" hidden="false" customHeight="false" outlineLevel="0" collapsed="false">
      <c r="D342" s="1"/>
      <c r="E342" s="1"/>
      <c r="F342" s="1"/>
      <c r="H342" s="1"/>
      <c r="I342" s="1"/>
      <c r="N342" s="1" t="n">
        <v>20201206</v>
      </c>
      <c r="O342" s="1" t="n">
        <v>19</v>
      </c>
      <c r="P342" s="1" t="n">
        <f aca="false">+O342/10</f>
        <v>1.9</v>
      </c>
      <c r="Q342" s="2" t="n">
        <f aca="false">+($M$2/0.593)*0.5*(-1*(-P342/($M$1*3/2)+1)*(-P342/($M$1*3/2)+1)*(-P342/($M$1*3/2)+1)-1*(-P342/($M$1*3/2)+1)*(-P342/($M$1*3/2)+1)+(-P342/($M$1*3/2)+1)+1)</f>
        <v>0.197427574590686</v>
      </c>
      <c r="R342" s="2" t="n">
        <f aca="false">+P342*P342*P342*0.613*Q342*$M$4</f>
        <v>1.2771879596706</v>
      </c>
      <c r="S342" s="3" t="n">
        <f aca="false">+P342*P342*P342*0.613*Q342*$M$4*24</f>
        <v>30.6525110320943</v>
      </c>
      <c r="T342" s="3" t="n">
        <f aca="false">+P342*P342*P342*0.613*$M$2*$M$4*24</f>
        <v>85.3208940719145</v>
      </c>
      <c r="U342" s="3"/>
      <c r="V342" s="3"/>
    </row>
    <row r="343" customFormat="false" ht="12.8" hidden="false" customHeight="false" outlineLevel="0" collapsed="false">
      <c r="D343" s="1"/>
      <c r="E343" s="1"/>
      <c r="F343" s="1"/>
      <c r="H343" s="1"/>
      <c r="I343" s="1"/>
      <c r="N343" s="1" t="n">
        <v>20201207</v>
      </c>
      <c r="O343" s="1" t="n">
        <v>33</v>
      </c>
      <c r="P343" s="1" t="n">
        <f aca="false">+O343/10</f>
        <v>3.3</v>
      </c>
      <c r="Q343" s="2" t="n">
        <f aca="false">+($M$2/0.593)*0.5*(-1*(-P343/($M$1*3/2)+1)*(-P343/($M$1*3/2)+1)*(-P343/($M$1*3/2)+1)-1*(-P343/($M$1*3/2)+1)*(-P343/($M$1*3/2)+1)+(-P343/($M$1*3/2)+1)+1)</f>
        <v>0.311231068452854</v>
      </c>
      <c r="R343" s="2" t="n">
        <f aca="false">+P343*P343*P343*0.613*Q343*$M$4</f>
        <v>10.5489920715165</v>
      </c>
      <c r="S343" s="3" t="n">
        <f aca="false">+P343*P343*P343*0.613*Q343*$M$4*24</f>
        <v>253.175809716396</v>
      </c>
      <c r="T343" s="3" t="n">
        <f aca="false">+P343*P343*P343*0.613*$M$2*$M$4*24</f>
        <v>447.029737609329</v>
      </c>
      <c r="U343" s="3"/>
      <c r="V343" s="3"/>
    </row>
    <row r="344" customFormat="false" ht="12.8" hidden="false" customHeight="false" outlineLevel="0" collapsed="false">
      <c r="D344" s="1"/>
      <c r="E344" s="1"/>
      <c r="F344" s="1"/>
      <c r="H344" s="1"/>
      <c r="I344" s="1"/>
      <c r="N344" s="1" t="n">
        <v>20201208</v>
      </c>
      <c r="O344" s="1" t="n">
        <v>13</v>
      </c>
      <c r="P344" s="1" t="n">
        <f aca="false">+O344/10</f>
        <v>1.3</v>
      </c>
      <c r="Q344" s="2" t="n">
        <f aca="false">+($M$2/0.593)*0.5*(-1*(-P344/($M$1*3/2)+1)*(-P344/($M$1*3/2)+1)*(-P344/($M$1*3/2)+1)-1*(-P344/($M$1*3/2)+1)*(-P344/($M$1*3/2)+1)+(-P344/($M$1*3/2)+1)+1)</f>
        <v>0.140613826042705</v>
      </c>
      <c r="R344" s="2" t="n">
        <f aca="false">+P344*P344*P344*0.613*Q344*$M$4</f>
        <v>0.291369631637889</v>
      </c>
      <c r="S344" s="3" t="n">
        <f aca="false">+P344*P344*P344*0.613*Q344*$M$4*24</f>
        <v>6.99287115930933</v>
      </c>
      <c r="T344" s="3" t="n">
        <f aca="false">+P344*P344*P344*0.613*$M$2*$M$4*24</f>
        <v>27.3290573372206</v>
      </c>
      <c r="U344" s="3"/>
      <c r="V344" s="3"/>
    </row>
    <row r="345" customFormat="false" ht="12.8" hidden="false" customHeight="false" outlineLevel="0" collapsed="false">
      <c r="D345" s="1"/>
      <c r="E345" s="1"/>
      <c r="F345" s="1"/>
      <c r="H345" s="1"/>
      <c r="I345" s="1"/>
      <c r="N345" s="1" t="n">
        <v>20201209</v>
      </c>
      <c r="O345" s="1" t="n">
        <v>30</v>
      </c>
      <c r="P345" s="1" t="n">
        <f aca="false">+O345/10</f>
        <v>3</v>
      </c>
      <c r="Q345" s="2" t="n">
        <f aca="false">+($M$2/0.593)*0.5*(-1*(-P345/($M$1*3/2)+1)*(-P345/($M$1*3/2)+1)*(-P345/($M$1*3/2)+1)-1*(-P345/($M$1*3/2)+1)*(-P345/($M$1*3/2)+1)+(-P345/($M$1*3/2)+1)+1)</f>
        <v>0.288989299229084</v>
      </c>
      <c r="R345" s="2" t="n">
        <f aca="false">+P345*P345*P345*0.613*Q345*$M$4</f>
        <v>7.35921902632432</v>
      </c>
      <c r="S345" s="3" t="n">
        <f aca="false">+P345*P345*P345*0.613*Q345*$M$4*24</f>
        <v>176.621256631784</v>
      </c>
      <c r="T345" s="3" t="n">
        <f aca="false">+P345*P345*P345*0.613*$M$2*$M$4*24</f>
        <v>335.860058309038</v>
      </c>
      <c r="U345" s="3"/>
      <c r="V345" s="3"/>
    </row>
    <row r="346" customFormat="false" ht="12.8" hidden="false" customHeight="false" outlineLevel="0" collapsed="false">
      <c r="D346" s="1"/>
      <c r="E346" s="1"/>
      <c r="F346" s="1"/>
      <c r="H346" s="1"/>
      <c r="I346" s="1"/>
      <c r="N346" s="1" t="n">
        <v>20201210</v>
      </c>
      <c r="O346" s="1" t="n">
        <v>23</v>
      </c>
      <c r="P346" s="1" t="n">
        <f aca="false">+O346/10</f>
        <v>2.3</v>
      </c>
      <c r="Q346" s="2" t="n">
        <f aca="false">+($M$2/0.593)*0.5*(-1*(-P346/($M$1*3/2)+1)*(-P346/($M$1*3/2)+1)*(-P346/($M$1*3/2)+1)-1*(-P346/($M$1*3/2)+1)*(-P346/($M$1*3/2)+1)+(-P346/($M$1*3/2)+1)+1)</f>
        <v>0.232575694272198</v>
      </c>
      <c r="R346" s="2" t="n">
        <f aca="false">+P346*P346*P346*0.613*Q346*$M$4</f>
        <v>2.66891066259668</v>
      </c>
      <c r="S346" s="3" t="n">
        <f aca="false">+P346*P346*P346*0.613*Q346*$M$4*24</f>
        <v>64.0538559023202</v>
      </c>
      <c r="T346" s="3" t="n">
        <f aca="false">+P346*P346*P346*0.613*$M$2*$M$4*24</f>
        <v>151.348493683187</v>
      </c>
      <c r="U346" s="3"/>
      <c r="V346" s="3"/>
    </row>
    <row r="347" customFormat="false" ht="12.8" hidden="false" customHeight="false" outlineLevel="0" collapsed="false">
      <c r="D347" s="1"/>
      <c r="E347" s="1"/>
      <c r="F347" s="1"/>
      <c r="H347" s="1"/>
      <c r="I347" s="1"/>
      <c r="N347" s="1" t="n">
        <v>20201211</v>
      </c>
      <c r="O347" s="1" t="n">
        <v>37</v>
      </c>
      <c r="P347" s="1" t="n">
        <f aca="false">+O347/10</f>
        <v>3.7</v>
      </c>
      <c r="Q347" s="2" t="n">
        <f aca="false">+($M$2/0.593)*0.5*(-1*(-P347/($M$1*3/2)+1)*(-P347/($M$1*3/2)+1)*(-P347/($M$1*3/2)+1)-1*(-P347/($M$1*3/2)+1)*(-P347/($M$1*3/2)+1)+(-P347/($M$1*3/2)+1)+1)</f>
        <v>0.339126793089139</v>
      </c>
      <c r="R347" s="2" t="n">
        <f aca="false">+P347*P347*P347*0.613*Q347*$M$4</f>
        <v>16.2014348180076</v>
      </c>
      <c r="S347" s="3" t="n">
        <f aca="false">+P347*P347*P347*0.613*Q347*$M$4*24</f>
        <v>388.834435632183</v>
      </c>
      <c r="T347" s="3" t="n">
        <f aca="false">+P347*P347*P347*0.613*$M$2*$M$4*24</f>
        <v>630.085908649174</v>
      </c>
      <c r="U347" s="3"/>
      <c r="V347" s="3"/>
    </row>
    <row r="348" customFormat="false" ht="12.8" hidden="false" customHeight="false" outlineLevel="0" collapsed="false">
      <c r="D348" s="1"/>
      <c r="E348" s="1"/>
      <c r="F348" s="1"/>
      <c r="H348" s="1"/>
      <c r="I348" s="1"/>
      <c r="N348" s="1" t="n">
        <v>20201212</v>
      </c>
      <c r="O348" s="1" t="n">
        <v>28</v>
      </c>
      <c r="P348" s="1" t="n">
        <f aca="false">+O348/10</f>
        <v>2.8</v>
      </c>
      <c r="Q348" s="2" t="n">
        <f aca="false">+($M$2/0.593)*0.5*(-1*(-P348/($M$1*3/2)+1)*(-P348/($M$1*3/2)+1)*(-P348/($M$1*3/2)+1)-1*(-P348/($M$1*3/2)+1)*(-P348/($M$1*3/2)+1)+(-P348/($M$1*3/2)+1)+1)</f>
        <v>0.273522219542264</v>
      </c>
      <c r="R348" s="2" t="n">
        <f aca="false">+P348*P348*P348*0.613*Q348*$M$4</f>
        <v>5.66308276228817</v>
      </c>
      <c r="S348" s="3" t="n">
        <f aca="false">+P348*P348*P348*0.613*Q348*$M$4*24</f>
        <v>135.913986294916</v>
      </c>
      <c r="T348" s="3" t="n">
        <f aca="false">+P348*P348*P348*0.613*$M$2*$M$4*24</f>
        <v>273.066666666667</v>
      </c>
      <c r="U348" s="3"/>
      <c r="V348" s="3"/>
    </row>
    <row r="349" customFormat="false" ht="12.8" hidden="false" customHeight="false" outlineLevel="0" collapsed="false">
      <c r="D349" s="1"/>
      <c r="E349" s="1"/>
      <c r="F349" s="1"/>
      <c r="H349" s="1"/>
      <c r="I349" s="1"/>
      <c r="N349" s="1" t="n">
        <v>20201213</v>
      </c>
      <c r="O349" s="1" t="n">
        <v>42</v>
      </c>
      <c r="P349" s="1" t="n">
        <f aca="false">+O349/10</f>
        <v>4.2</v>
      </c>
      <c r="Q349" s="2" t="n">
        <f aca="false">+($M$2/0.593)*0.5*(-1*(-P349/($M$1*3/2)+1)*(-P349/($M$1*3/2)+1)*(-P349/($M$1*3/2)+1)-1*(-P349/($M$1*3/2)+1)*(-P349/($M$1*3/2)+1)+(-P349/($M$1*3/2)+1)+1)</f>
        <v>0.371231971377558</v>
      </c>
      <c r="R349" s="2" t="n">
        <f aca="false">+P349*P349*P349*0.613*Q349*$M$4</f>
        <v>25.9405658609706</v>
      </c>
      <c r="S349" s="3" t="n">
        <f aca="false">+P349*P349*P349*0.613*Q349*$M$4*24</f>
        <v>622.573580663294</v>
      </c>
      <c r="T349" s="3" t="n">
        <f aca="false">+P349*P349*P349*0.613*$M$2*$M$4*24</f>
        <v>921.6</v>
      </c>
      <c r="U349" s="3"/>
      <c r="V349" s="3"/>
    </row>
    <row r="350" customFormat="false" ht="12.8" hidden="false" customHeight="false" outlineLevel="0" collapsed="false">
      <c r="D350" s="1"/>
      <c r="E350" s="1"/>
      <c r="F350" s="1"/>
      <c r="H350" s="1"/>
      <c r="I350" s="1"/>
      <c r="N350" s="1" t="n">
        <v>20201214</v>
      </c>
      <c r="O350" s="1" t="n">
        <v>47</v>
      </c>
      <c r="P350" s="1" t="n">
        <f aca="false">+O350/10</f>
        <v>4.7</v>
      </c>
      <c r="Q350" s="2" t="n">
        <f aca="false">+($M$2/0.593)*0.5*(-1*(-P350/($M$1*3/2)+1)*(-P350/($M$1*3/2)+1)*(-P350/($M$1*3/2)+1)-1*(-P350/($M$1*3/2)+1)*(-P350/($M$1*3/2)+1)+(-P350/($M$1*3/2)+1)+1)</f>
        <v>0.400348525334153</v>
      </c>
      <c r="R350" s="2" t="n">
        <f aca="false">+P350*P350*P350*0.613*Q350*$M$4</f>
        <v>39.2028832831433</v>
      </c>
      <c r="S350" s="3" t="n">
        <f aca="false">+P350*P350*P350*0.613*Q350*$M$4*24</f>
        <v>940.869198795438</v>
      </c>
      <c r="T350" s="3" t="n">
        <f aca="false">+P350*P350*P350*0.613*$M$2*$M$4*24</f>
        <v>1291.4814382896</v>
      </c>
      <c r="U350" s="3"/>
      <c r="V350" s="3"/>
    </row>
    <row r="351" customFormat="false" ht="12.8" hidden="false" customHeight="false" outlineLevel="0" collapsed="false">
      <c r="D351" s="1"/>
      <c r="E351" s="1"/>
      <c r="F351" s="1"/>
      <c r="H351" s="1"/>
      <c r="I351" s="1"/>
      <c r="N351" s="1" t="n">
        <v>20201215</v>
      </c>
      <c r="O351" s="1" t="n">
        <v>28</v>
      </c>
      <c r="P351" s="1" t="n">
        <f aca="false">+O351/10</f>
        <v>2.8</v>
      </c>
      <c r="Q351" s="2" t="n">
        <f aca="false">+($M$2/0.593)*0.5*(-1*(-P351/($M$1*3/2)+1)*(-P351/($M$1*3/2)+1)*(-P351/($M$1*3/2)+1)-1*(-P351/($M$1*3/2)+1)*(-P351/($M$1*3/2)+1)+(-P351/($M$1*3/2)+1)+1)</f>
        <v>0.273522219542264</v>
      </c>
      <c r="R351" s="2" t="n">
        <f aca="false">+P351*P351*P351*0.613*Q351*$M$4</f>
        <v>5.66308276228817</v>
      </c>
      <c r="S351" s="3" t="n">
        <f aca="false">+P351*P351*P351*0.613*Q351*$M$4*24</f>
        <v>135.913986294916</v>
      </c>
      <c r="T351" s="3" t="n">
        <f aca="false">+P351*P351*P351*0.613*$M$2*$M$4*24</f>
        <v>273.066666666667</v>
      </c>
      <c r="U351" s="3"/>
      <c r="V351" s="3"/>
    </row>
    <row r="352" customFormat="false" ht="12.8" hidden="false" customHeight="false" outlineLevel="0" collapsed="false">
      <c r="D352" s="1"/>
      <c r="E352" s="1"/>
      <c r="F352" s="1"/>
      <c r="H352" s="1"/>
      <c r="I352" s="1"/>
      <c r="N352" s="1" t="n">
        <v>20201216</v>
      </c>
      <c r="O352" s="1" t="n">
        <v>27</v>
      </c>
      <c r="P352" s="1" t="n">
        <f aca="false">+O352/10</f>
        <v>2.7</v>
      </c>
      <c r="Q352" s="2" t="n">
        <f aca="false">+($M$2/0.593)*0.5*(-1*(-P352/($M$1*3/2)+1)*(-P352/($M$1*3/2)+1)*(-P352/($M$1*3/2)+1)-1*(-P352/($M$1*3/2)+1)*(-P352/($M$1*3/2)+1)+(-P352/($M$1*3/2)+1)+1)</f>
        <v>0.265594774905897</v>
      </c>
      <c r="R352" s="2" t="n">
        <f aca="false">+P352*P352*P352*0.613*Q352*$M$4</f>
        <v>4.93056878524405</v>
      </c>
      <c r="S352" s="3" t="n">
        <f aca="false">+P352*P352*P352*0.613*Q352*$M$4*24</f>
        <v>118.333650845857</v>
      </c>
      <c r="T352" s="3" t="n">
        <f aca="false">+P352*P352*P352*0.613*$M$2*$M$4*24</f>
        <v>244.841982507289</v>
      </c>
      <c r="U352" s="3"/>
      <c r="V352" s="3"/>
    </row>
    <row r="353" customFormat="false" ht="12.8" hidden="false" customHeight="false" outlineLevel="0" collapsed="false">
      <c r="D353" s="1"/>
      <c r="E353" s="1"/>
      <c r="F353" s="1"/>
      <c r="H353" s="1"/>
      <c r="I353" s="1"/>
      <c r="N353" s="1" t="n">
        <v>20201217</v>
      </c>
      <c r="O353" s="1" t="n">
        <v>47</v>
      </c>
      <c r="P353" s="1" t="n">
        <f aca="false">+O353/10</f>
        <v>4.7</v>
      </c>
      <c r="Q353" s="2" t="n">
        <f aca="false">+($M$2/0.593)*0.5*(-1*(-P353/($M$1*3/2)+1)*(-P353/($M$1*3/2)+1)*(-P353/($M$1*3/2)+1)-1*(-P353/($M$1*3/2)+1)*(-P353/($M$1*3/2)+1)+(-P353/($M$1*3/2)+1)+1)</f>
        <v>0.400348525334153</v>
      </c>
      <c r="R353" s="2" t="n">
        <f aca="false">+P353*P353*P353*0.613*Q353*$M$4</f>
        <v>39.2028832831433</v>
      </c>
      <c r="S353" s="3" t="n">
        <f aca="false">+P353*P353*P353*0.613*Q353*$M$4*24</f>
        <v>940.869198795438</v>
      </c>
      <c r="T353" s="3" t="n">
        <f aca="false">+P353*P353*P353*0.613*$M$2*$M$4*24</f>
        <v>1291.4814382896</v>
      </c>
      <c r="U353" s="3"/>
      <c r="V353" s="3"/>
    </row>
    <row r="354" customFormat="false" ht="12.8" hidden="false" customHeight="false" outlineLevel="0" collapsed="false">
      <c r="D354" s="1"/>
      <c r="E354" s="1"/>
      <c r="F354" s="1"/>
      <c r="H354" s="1"/>
      <c r="I354" s="1"/>
      <c r="N354" s="1" t="n">
        <v>20201218</v>
      </c>
      <c r="O354" s="1" t="n">
        <v>41</v>
      </c>
      <c r="P354" s="1" t="n">
        <f aca="false">+O354/10</f>
        <v>4.1</v>
      </c>
      <c r="Q354" s="2" t="n">
        <f aca="false">+($M$2/0.593)*0.5*(-1*(-P354/($M$1*3/2)+1)*(-P354/($M$1*3/2)+1)*(-P354/($M$1*3/2)+1)-1*(-P354/($M$1*3/2)+1)*(-P354/($M$1*3/2)+1)+(-P354/($M$1*3/2)+1)+1)</f>
        <v>0.365052871975308</v>
      </c>
      <c r="R354" s="2" t="n">
        <f aca="false">+P354*P354*P354*0.613*Q354*$M$4</f>
        <v>23.7297707341083</v>
      </c>
      <c r="S354" s="3" t="n">
        <f aca="false">+P354*P354*P354*0.613*Q354*$M$4*24</f>
        <v>569.514497618599</v>
      </c>
      <c r="T354" s="3" t="n">
        <f aca="false">+P354*P354*P354*0.613*$M$2*$M$4*24</f>
        <v>857.326336248785</v>
      </c>
      <c r="U354" s="3"/>
      <c r="V354" s="3"/>
    </row>
    <row r="355" customFormat="false" ht="12.8" hidden="false" customHeight="false" outlineLevel="0" collapsed="false">
      <c r="D355" s="1"/>
      <c r="E355" s="1"/>
      <c r="F355" s="1"/>
      <c r="H355" s="1"/>
      <c r="I355" s="1"/>
      <c r="N355" s="1" t="n">
        <v>20201219</v>
      </c>
      <c r="O355" s="1" t="n">
        <v>43</v>
      </c>
      <c r="P355" s="1" t="n">
        <f aca="false">+O355/10</f>
        <v>4.3</v>
      </c>
      <c r="Q355" s="2" t="n">
        <f aca="false">+($M$2/0.593)*0.5*(-1*(-P355/($M$1*3/2)+1)*(-P355/($M$1*3/2)+1)*(-P355/($M$1*3/2)+1)-1*(-P355/($M$1*3/2)+1)*(-P355/($M$1*3/2)+1)+(-P355/($M$1*3/2)+1)+1)</f>
        <v>0.377291525806536</v>
      </c>
      <c r="R355" s="2" t="n">
        <f aca="false">+P355*P355*P355*0.613*Q355*$M$4</f>
        <v>28.2923238197351</v>
      </c>
      <c r="S355" s="3" t="n">
        <f aca="false">+P355*P355*P355*0.613*Q355*$M$4*24</f>
        <v>679.015771673643</v>
      </c>
      <c r="T355" s="3" t="n">
        <f aca="false">+P355*P355*P355*0.613*$M$2*$M$4*24</f>
        <v>989.008357628766</v>
      </c>
      <c r="U355" s="3"/>
      <c r="V355" s="3"/>
    </row>
    <row r="356" customFormat="false" ht="12.8" hidden="false" customHeight="false" outlineLevel="0" collapsed="false">
      <c r="D356" s="1"/>
      <c r="E356" s="1"/>
      <c r="F356" s="1"/>
      <c r="H356" s="1"/>
      <c r="I356" s="1"/>
      <c r="N356" s="1" t="n">
        <v>20201220</v>
      </c>
      <c r="O356" s="1" t="n">
        <v>43</v>
      </c>
      <c r="P356" s="1" t="n">
        <f aca="false">+O356/10</f>
        <v>4.3</v>
      </c>
      <c r="Q356" s="2" t="n">
        <f aca="false">+($M$2/0.593)*0.5*(-1*(-P356/($M$1*3/2)+1)*(-P356/($M$1*3/2)+1)*(-P356/($M$1*3/2)+1)-1*(-P356/($M$1*3/2)+1)*(-P356/($M$1*3/2)+1)+(-P356/($M$1*3/2)+1)+1)</f>
        <v>0.377291525806536</v>
      </c>
      <c r="R356" s="2" t="n">
        <f aca="false">+P356*P356*P356*0.613*Q356*$M$4</f>
        <v>28.2923238197351</v>
      </c>
      <c r="S356" s="3" t="n">
        <f aca="false">+P356*P356*P356*0.613*Q356*$M$4*24</f>
        <v>679.015771673643</v>
      </c>
      <c r="T356" s="3" t="n">
        <f aca="false">+P356*P356*P356*0.613*$M$2*$M$4*24</f>
        <v>989.008357628766</v>
      </c>
      <c r="U356" s="3"/>
      <c r="V356" s="3"/>
    </row>
    <row r="357" customFormat="false" ht="12.8" hidden="false" customHeight="false" outlineLevel="0" collapsed="false">
      <c r="D357" s="1"/>
      <c r="E357" s="1"/>
      <c r="F357" s="1"/>
      <c r="H357" s="1"/>
      <c r="I357" s="1"/>
      <c r="N357" s="1" t="n">
        <v>20201221</v>
      </c>
      <c r="O357" s="1" t="n">
        <v>52</v>
      </c>
      <c r="P357" s="1" t="n">
        <f aca="false">+O357/10</f>
        <v>5.2</v>
      </c>
      <c r="Q357" s="2" t="n">
        <f aca="false">+($M$2/0.593)*0.5*(-1*(-P357/($M$1*3/2)+1)*(-P357/($M$1*3/2)+1)*(-P357/($M$1*3/2)+1)-1*(-P357/($M$1*3/2)+1)*(-P357/($M$1*3/2)+1)+(-P357/($M$1*3/2)+1)+1)</f>
        <v>0.426565402111657</v>
      </c>
      <c r="R357" s="2" t="n">
        <f aca="false">+P357*P357*P357*0.613*Q357*$M$4</f>
        <v>56.5694376232934</v>
      </c>
      <c r="S357" s="3" t="n">
        <f aca="false">+P357*P357*P357*0.613*Q357*$M$4*24</f>
        <v>1357.66650295904</v>
      </c>
      <c r="T357" s="3" t="n">
        <f aca="false">+P357*P357*P357*0.613*$M$2*$M$4*24</f>
        <v>1749.05966958212</v>
      </c>
      <c r="U357" s="3"/>
      <c r="V357" s="3"/>
    </row>
    <row r="358" customFormat="false" ht="12.8" hidden="false" customHeight="false" outlineLevel="0" collapsed="false">
      <c r="D358" s="1"/>
      <c r="E358" s="1"/>
      <c r="F358" s="1"/>
      <c r="H358" s="1"/>
      <c r="I358" s="1"/>
      <c r="N358" s="1" t="n">
        <v>20201222</v>
      </c>
      <c r="O358" s="1" t="n">
        <v>48</v>
      </c>
      <c r="P358" s="1" t="n">
        <f aca="false">+O358/10</f>
        <v>4.8</v>
      </c>
      <c r="Q358" s="2" t="n">
        <f aca="false">+($M$2/0.593)*0.5*(-1*(-P358/($M$1*3/2)+1)*(-P358/($M$1*3/2)+1)*(-P358/($M$1*3/2)+1)-1*(-P358/($M$1*3/2)+1)*(-P358/($M$1*3/2)+1)+(-P358/($M$1*3/2)+1)+1)</f>
        <v>0.405821028555094</v>
      </c>
      <c r="R358" s="2" t="n">
        <f aca="false">+P358*P358*P358*0.613*Q358*$M$4</f>
        <v>42.3296289906139</v>
      </c>
      <c r="S358" s="3" t="n">
        <f aca="false">+P358*P358*P358*0.613*Q358*$M$4*24</f>
        <v>1015.91109577473</v>
      </c>
      <c r="T358" s="3" t="n">
        <f aca="false">+P358*P358*P358*0.613*$M$2*$M$4*24</f>
        <v>1375.68279883382</v>
      </c>
      <c r="U358" s="3"/>
      <c r="V358" s="3"/>
    </row>
    <row r="359" customFormat="false" ht="12.8" hidden="false" customHeight="false" outlineLevel="0" collapsed="false">
      <c r="D359" s="1"/>
      <c r="E359" s="1"/>
      <c r="F359" s="1"/>
      <c r="H359" s="1"/>
      <c r="I359" s="1"/>
      <c r="N359" s="1" t="n">
        <v>20201223</v>
      </c>
      <c r="O359" s="1" t="n">
        <v>46</v>
      </c>
      <c r="P359" s="1" t="n">
        <f aca="false">+O359/10</f>
        <v>4.6</v>
      </c>
      <c r="Q359" s="2" t="n">
        <f aca="false">+($M$2/0.593)*0.5*(-1*(-P359/($M$1*3/2)+1)*(-P359/($M$1*3/2)+1)*(-P359/($M$1*3/2)+1)-1*(-P359/($M$1*3/2)+1)*(-P359/($M$1*3/2)+1)+(-P359/($M$1*3/2)+1)+1)</f>
        <v>0.394760035026049</v>
      </c>
      <c r="R359" s="2" t="n">
        <f aca="false">+P359*P359*P359*0.613*Q359*$M$4</f>
        <v>36.2403911533417</v>
      </c>
      <c r="S359" s="3" t="n">
        <f aca="false">+P359*P359*P359*0.613*Q359*$M$4*24</f>
        <v>869.769387680201</v>
      </c>
      <c r="T359" s="3" t="n">
        <f aca="false">+P359*P359*P359*0.613*$M$2*$M$4*24</f>
        <v>1210.7879494655</v>
      </c>
      <c r="U359" s="3"/>
      <c r="V359" s="3"/>
    </row>
    <row r="360" customFormat="false" ht="12.8" hidden="false" customHeight="false" outlineLevel="0" collapsed="false">
      <c r="D360" s="1"/>
      <c r="E360" s="1"/>
      <c r="F360" s="1"/>
      <c r="H360" s="1"/>
      <c r="I360" s="1"/>
      <c r="N360" s="1" t="n">
        <v>20201224</v>
      </c>
      <c r="O360" s="1" t="n">
        <v>39</v>
      </c>
      <c r="P360" s="1" t="n">
        <f aca="false">+O360/10</f>
        <v>3.9</v>
      </c>
      <c r="Q360" s="2" t="n">
        <f aca="false">+($M$2/0.593)*0.5*(-1*(-P360/($M$1*3/2)+1)*(-P360/($M$1*3/2)+1)*(-P360/($M$1*3/2)+1)-1*(-P360/($M$1*3/2)+1)*(-P360/($M$1*3/2)+1)+(-P360/($M$1*3/2)+1)+1)</f>
        <v>0.352333191942101</v>
      </c>
      <c r="R360" s="2" t="n">
        <f aca="false">+P360*P360*P360*0.613*Q360*$M$4</f>
        <v>19.7121312423959</v>
      </c>
      <c r="S360" s="3" t="n">
        <f aca="false">+P360*P360*P360*0.613*Q360*$M$4*24</f>
        <v>473.091149817501</v>
      </c>
      <c r="T360" s="3" t="n">
        <f aca="false">+P360*P360*P360*0.613*$M$2*$M$4*24</f>
        <v>737.884548104956</v>
      </c>
      <c r="U360" s="3"/>
      <c r="V360" s="3"/>
    </row>
    <row r="361" customFormat="false" ht="12.8" hidden="false" customHeight="false" outlineLevel="0" collapsed="false">
      <c r="D361" s="1"/>
      <c r="E361" s="1"/>
      <c r="F361" s="1"/>
      <c r="H361" s="1"/>
      <c r="I361" s="1"/>
      <c r="N361" s="1" t="n">
        <v>20201225</v>
      </c>
      <c r="O361" s="1" t="n">
        <v>28</v>
      </c>
      <c r="P361" s="1" t="n">
        <f aca="false">+O361/10</f>
        <v>2.8</v>
      </c>
      <c r="Q361" s="2" t="n">
        <f aca="false">+($M$2/0.593)*0.5*(-1*(-P361/($M$1*3/2)+1)*(-P361/($M$1*3/2)+1)*(-P361/($M$1*3/2)+1)-1*(-P361/($M$1*3/2)+1)*(-P361/($M$1*3/2)+1)+(-P361/($M$1*3/2)+1)+1)</f>
        <v>0.273522219542264</v>
      </c>
      <c r="R361" s="2" t="n">
        <f aca="false">+P361*P361*P361*0.613*Q361*$M$4</f>
        <v>5.66308276228817</v>
      </c>
      <c r="S361" s="3" t="n">
        <f aca="false">+P361*P361*P361*0.613*Q361*$M$4*24</f>
        <v>135.913986294916</v>
      </c>
      <c r="T361" s="3" t="n">
        <f aca="false">+P361*P361*P361*0.613*$M$2*$M$4*24</f>
        <v>273.066666666667</v>
      </c>
      <c r="U361" s="3"/>
      <c r="V361" s="3"/>
    </row>
    <row r="362" customFormat="false" ht="12.8" hidden="false" customHeight="false" outlineLevel="0" collapsed="false">
      <c r="D362" s="1"/>
      <c r="E362" s="1"/>
      <c r="F362" s="1"/>
      <c r="H362" s="1"/>
      <c r="I362" s="1"/>
      <c r="N362" s="1" t="n">
        <v>20201226</v>
      </c>
      <c r="O362" s="1" t="n">
        <v>62</v>
      </c>
      <c r="P362" s="1" t="n">
        <f aca="false">+O362/10</f>
        <v>6.2</v>
      </c>
      <c r="Q362" s="2" t="n">
        <f aca="false">+($M$2/0.593)*0.5*(-1*(-P362/($M$1*3/2)+1)*(-P362/($M$1*3/2)+1)*(-P362/($M$1*3/2)+1)-1*(-P362/($M$1*3/2)+1)*(-P362/($M$1*3/2)+1)+(-P362/($M$1*3/2)+1)+1)</f>
        <v>0.47065591274032</v>
      </c>
      <c r="R362" s="2" t="n">
        <f aca="false">+P362*P362*P362*0.613*Q362*$M$4</f>
        <v>105.794914060443</v>
      </c>
      <c r="S362" s="3" t="n">
        <f aca="false">+P362*P362*P362*0.613*Q362*$M$4*24</f>
        <v>2539.07793745063</v>
      </c>
      <c r="T362" s="3" t="n">
        <f aca="false">+P362*P362*P362*0.613*$M$2*$M$4*24</f>
        <v>2964.62429543246</v>
      </c>
      <c r="U362" s="3"/>
      <c r="V362" s="3"/>
    </row>
    <row r="363" customFormat="false" ht="12.8" hidden="false" customHeight="false" outlineLevel="0" collapsed="false">
      <c r="D363" s="1"/>
      <c r="E363" s="1"/>
      <c r="F363" s="1"/>
      <c r="H363" s="1"/>
      <c r="I363" s="1"/>
      <c r="N363" s="1" t="n">
        <v>20201227</v>
      </c>
      <c r="O363" s="1" t="n">
        <v>88</v>
      </c>
      <c r="P363" s="1" t="n">
        <f aca="false">+O363/10</f>
        <v>8.8</v>
      </c>
      <c r="Q363" s="2" t="n">
        <f aca="false">+($M$2/0.593)*0.5*(-1*(-P363/($M$1*3/2)+1)*(-P363/($M$1*3/2)+1)*(-P363/($M$1*3/2)+1)-1*(-P363/($M$1*3/2)+1)*(-P363/($M$1*3/2)+1)+(-P363/($M$1*3/2)+1)+1)</f>
        <v>0.537780652425502</v>
      </c>
      <c r="R363" s="2" t="n">
        <f aca="false">+P363*P363*P363*0.613*Q363*$M$4</f>
        <v>345.652253595344</v>
      </c>
      <c r="S363" s="3" t="n">
        <f aca="false">+P363*P363*P363*0.613*Q363*$M$4*24</f>
        <v>8295.65408628825</v>
      </c>
      <c r="T363" s="3" t="n">
        <f aca="false">+P363*P363*P363*0.613*$M$2*$M$4*24</f>
        <v>8477.00835762877</v>
      </c>
      <c r="U363" s="3"/>
      <c r="V363" s="3"/>
    </row>
    <row r="364" customFormat="false" ht="12.8" hidden="false" customHeight="false" outlineLevel="0" collapsed="false">
      <c r="D364" s="1"/>
      <c r="E364" s="1"/>
      <c r="F364" s="1"/>
      <c r="H364" s="1"/>
      <c r="I364" s="1"/>
      <c r="N364" s="1" t="n">
        <v>20201228</v>
      </c>
      <c r="O364" s="1" t="n">
        <v>27</v>
      </c>
      <c r="P364" s="1" t="n">
        <f aca="false">+O364/10</f>
        <v>2.7</v>
      </c>
      <c r="Q364" s="2" t="n">
        <f aca="false">+($M$2/0.593)*0.5*(-1*(-P364/($M$1*3/2)+1)*(-P364/($M$1*3/2)+1)*(-P364/($M$1*3/2)+1)-1*(-P364/($M$1*3/2)+1)*(-P364/($M$1*3/2)+1)+(-P364/($M$1*3/2)+1)+1)</f>
        <v>0.265594774905897</v>
      </c>
      <c r="R364" s="2" t="n">
        <f aca="false">+P364*P364*P364*0.613*Q364*$M$4</f>
        <v>4.93056878524405</v>
      </c>
      <c r="S364" s="3" t="n">
        <f aca="false">+P364*P364*P364*0.613*Q364*$M$4*24</f>
        <v>118.333650845857</v>
      </c>
      <c r="T364" s="3" t="n">
        <f aca="false">+P364*P364*P364*0.613*$M$2*$M$4*24</f>
        <v>244.841982507289</v>
      </c>
      <c r="U364" s="3"/>
      <c r="V364" s="3"/>
    </row>
    <row r="365" customFormat="false" ht="12.8" hidden="false" customHeight="false" outlineLevel="0" collapsed="false">
      <c r="D365" s="1"/>
      <c r="E365" s="1"/>
      <c r="F365" s="1"/>
      <c r="H365" s="1"/>
      <c r="I365" s="1"/>
      <c r="N365" s="1" t="n">
        <v>20201229</v>
      </c>
      <c r="O365" s="1" t="n">
        <v>35</v>
      </c>
      <c r="P365" s="1" t="n">
        <f aca="false">+O365/10</f>
        <v>3.5</v>
      </c>
      <c r="Q365" s="2" t="n">
        <f aca="false">+($M$2/0.593)*0.5*(-1*(-P365/($M$1*3/2)+1)*(-P365/($M$1*3/2)+1)*(-P365/($M$1*3/2)+1)-1*(-P365/($M$1*3/2)+1)*(-P365/($M$1*3/2)+1)+(-P365/($M$1*3/2)+1)+1)</f>
        <v>0.325427982798649</v>
      </c>
      <c r="R365" s="2" t="n">
        <f aca="false">+P365*P365*P365*0.613*Q365*$M$4</f>
        <v>13.1596770018966</v>
      </c>
      <c r="S365" s="3" t="n">
        <f aca="false">+P365*P365*P365*0.613*Q365*$M$4*24</f>
        <v>315.832248045518</v>
      </c>
      <c r="T365" s="3" t="n">
        <f aca="false">+P365*P365*P365*0.613*$M$2*$M$4*24</f>
        <v>533.333333333333</v>
      </c>
      <c r="U365" s="3"/>
      <c r="V365" s="3"/>
    </row>
    <row r="366" customFormat="false" ht="12.8" hidden="false" customHeight="false" outlineLevel="0" collapsed="false">
      <c r="D366" s="1"/>
      <c r="E366" s="1"/>
      <c r="F366" s="1"/>
      <c r="H366" s="1"/>
      <c r="I366" s="1"/>
      <c r="N366" s="1" t="n">
        <v>20201230</v>
      </c>
      <c r="O366" s="1" t="n">
        <v>41</v>
      </c>
      <c r="P366" s="1" t="n">
        <f aca="false">+O366/10</f>
        <v>4.1</v>
      </c>
      <c r="Q366" s="2" t="n">
        <f aca="false">+($M$2/0.593)*0.5*(-1*(-P366/($M$1*3/2)+1)*(-P366/($M$1*3/2)+1)*(-P366/($M$1*3/2)+1)-1*(-P366/($M$1*3/2)+1)*(-P366/($M$1*3/2)+1)+(-P366/($M$1*3/2)+1)+1)</f>
        <v>0.365052871975308</v>
      </c>
      <c r="R366" s="2" t="n">
        <f aca="false">+P366*P366*P366*0.613*Q366*$M$4</f>
        <v>23.7297707341083</v>
      </c>
      <c r="S366" s="3" t="n">
        <f aca="false">+P366*P366*P366*0.613*Q366*$M$4*24</f>
        <v>569.514497618599</v>
      </c>
      <c r="T366" s="3" t="n">
        <f aca="false">+P366*P366*P366*0.613*$M$2*$M$4*24</f>
        <v>857.326336248785</v>
      </c>
      <c r="U366" s="3"/>
      <c r="V366" s="3"/>
    </row>
    <row r="367" customFormat="false" ht="12.8" hidden="false" customHeight="false" outlineLevel="0" collapsed="false">
      <c r="D367" s="1"/>
      <c r="E367" s="1"/>
      <c r="F367" s="1"/>
      <c r="H367" s="1"/>
      <c r="I367" s="1"/>
      <c r="N367" s="1" t="n">
        <v>20201231</v>
      </c>
      <c r="O367" s="1" t="n">
        <v>17</v>
      </c>
      <c r="P367" s="1" t="n">
        <f aca="false">+O367/10</f>
        <v>1.7</v>
      </c>
      <c r="Q367" s="2" t="n">
        <f aca="false">+($M$2/0.593)*0.5*(-1*(-P367/($M$1*3/2)+1)*(-P367/($M$1*3/2)+1)*(-P367/($M$1*3/2)+1)-1*(-P367/($M$1*3/2)+1)*(-P367/($M$1*3/2)+1)+(-P367/($M$1*3/2)+1)+1)</f>
        <v>0.179040893562562</v>
      </c>
      <c r="R367" s="2" t="n">
        <f aca="false">+P367*P367*P367*0.613*Q367*$M$4</f>
        <v>0.829631442994563</v>
      </c>
      <c r="S367" s="3" t="n">
        <f aca="false">+P367*P367*P367*0.613*Q367*$M$4*24</f>
        <v>19.9111546318695</v>
      </c>
      <c r="T367" s="3" t="n">
        <f aca="false">+P367*P367*P367*0.613*$M$2*$M$4*24</f>
        <v>61.114091350826</v>
      </c>
      <c r="U367" s="3" t="n">
        <f aca="false">SUM(S337:S367)</f>
        <v>24526.5348129885</v>
      </c>
      <c r="V367" s="3" t="n">
        <f aca="false">SUM(T337:T367)</f>
        <v>31613.4250728863</v>
      </c>
      <c r="W367" s="3" t="n">
        <f aca="false">SUM(S2:S367)</f>
        <v>401988.765473003</v>
      </c>
      <c r="X367" s="3" t="n">
        <f aca="false">SUM(T2:T367)</f>
        <v>485335.199222547</v>
      </c>
      <c r="Y367" s="13" t="n">
        <f aca="false">SUM(P2:P367)/365</f>
        <v>3.94904109589041</v>
      </c>
    </row>
    <row r="368" customFormat="false" ht="12.8" hidden="false" customHeight="false" outlineLevel="0" collapsed="false">
      <c r="D368" s="1"/>
      <c r="E368" s="1"/>
      <c r="F368" s="1"/>
      <c r="H368" s="1"/>
      <c r="I368" s="1"/>
      <c r="N368" s="1" t="n">
        <v>20210101</v>
      </c>
      <c r="O368" s="1" t="n">
        <v>27</v>
      </c>
      <c r="P368" s="1" t="n">
        <f aca="false">+O368/10</f>
        <v>2.7</v>
      </c>
      <c r="Q368" s="2" t="n">
        <f aca="false">+($M$2/0.593)*0.5*(-1*(-P368/($M$1*3/2)+1)*(-P368/($M$1*3/2)+1)*(-P368/($M$1*3/2)+1)-1*(-P368/($M$1*3/2)+1)*(-P368/($M$1*3/2)+1)+(-P368/($M$1*3/2)+1)+1)</f>
        <v>0.265594774905897</v>
      </c>
      <c r="R368" s="2" t="n">
        <f aca="false">+P368*P368*P368*0.613*Q368*$M$4</f>
        <v>4.93056878524405</v>
      </c>
      <c r="S368" s="3" t="n">
        <f aca="false">+P368*P368*P368*0.613*Q368*$M$4*24</f>
        <v>118.333650845857</v>
      </c>
      <c r="T368" s="3" t="n">
        <f aca="false">+P368*P368*P368*0.613*$M$2*$M$4*24</f>
        <v>244.841982507289</v>
      </c>
      <c r="U368" s="3"/>
      <c r="V368" s="3"/>
    </row>
    <row r="369" customFormat="false" ht="12.8" hidden="false" customHeight="false" outlineLevel="0" collapsed="false">
      <c r="D369" s="1"/>
      <c r="E369" s="1"/>
      <c r="F369" s="1"/>
      <c r="H369" s="1"/>
      <c r="I369" s="1"/>
      <c r="N369" s="1" t="n">
        <v>20210102</v>
      </c>
      <c r="O369" s="1" t="n">
        <v>22</v>
      </c>
      <c r="P369" s="1" t="n">
        <f aca="false">+O369/10</f>
        <v>2.2</v>
      </c>
      <c r="Q369" s="2" t="n">
        <f aca="false">+($M$2/0.593)*0.5*(-1*(-P369/($M$1*3/2)+1)*(-P369/($M$1*3/2)+1)*(-P369/($M$1*3/2)+1)-1*(-P369/($M$1*3/2)+1)*(-P369/($M$1*3/2)+1)+(-P369/($M$1*3/2)+1)+1)</f>
        <v>0.223990040705607</v>
      </c>
      <c r="R369" s="2" t="n">
        <f aca="false">+P369*P369*P369*0.613*Q369*$M$4</f>
        <v>2.24948423452287</v>
      </c>
      <c r="S369" s="3" t="n">
        <f aca="false">+P369*P369*P369*0.613*Q369*$M$4*24</f>
        <v>53.987621628549</v>
      </c>
      <c r="T369" s="3" t="n">
        <f aca="false">+P369*P369*P369*0.613*$M$2*$M$4*24</f>
        <v>132.45325558795</v>
      </c>
      <c r="U369" s="3"/>
      <c r="V369" s="3"/>
    </row>
    <row r="370" customFormat="false" ht="12.8" hidden="false" customHeight="false" outlineLevel="0" collapsed="false">
      <c r="D370" s="1"/>
      <c r="E370" s="1"/>
      <c r="F370" s="1"/>
      <c r="H370" s="1"/>
      <c r="I370" s="1"/>
      <c r="N370" s="1" t="n">
        <v>20210103</v>
      </c>
      <c r="O370" s="1" t="n">
        <v>44</v>
      </c>
      <c r="P370" s="1" t="n">
        <f aca="false">+O370/10</f>
        <v>4.4</v>
      </c>
      <c r="Q370" s="2" t="n">
        <f aca="false">+($M$2/0.593)*0.5*(-1*(-P370/($M$1*3/2)+1)*(-P370/($M$1*3/2)+1)*(-P370/($M$1*3/2)+1)-1*(-P370/($M$1*3/2)+1)*(-P370/($M$1*3/2)+1)+(-P370/($M$1*3/2)+1)+1)</f>
        <v>0.383232246839462</v>
      </c>
      <c r="R370" s="2" t="n">
        <f aca="false">+P370*P370*P370*0.613*Q370*$M$4</f>
        <v>30.7897581414054</v>
      </c>
      <c r="S370" s="3" t="n">
        <f aca="false">+P370*P370*P370*0.613*Q370*$M$4*24</f>
        <v>738.954195393729</v>
      </c>
      <c r="T370" s="3" t="n">
        <f aca="false">+P370*P370*P370*0.613*$M$2*$M$4*24</f>
        <v>1059.6260447036</v>
      </c>
      <c r="U370" s="3"/>
      <c r="V370" s="3"/>
    </row>
    <row r="371" customFormat="false" ht="12.8" hidden="false" customHeight="false" outlineLevel="0" collapsed="false">
      <c r="D371" s="1"/>
      <c r="E371" s="1"/>
      <c r="F371" s="1"/>
      <c r="H371" s="1"/>
      <c r="I371" s="1"/>
      <c r="N371" s="1" t="n">
        <v>20210104</v>
      </c>
      <c r="O371" s="1" t="n">
        <v>52</v>
      </c>
      <c r="P371" s="1" t="n">
        <f aca="false">+O371/10</f>
        <v>5.2</v>
      </c>
      <c r="Q371" s="2" t="n">
        <f aca="false">+($M$2/0.593)*0.5*(-1*(-P371/($M$1*3/2)+1)*(-P371/($M$1*3/2)+1)*(-P371/($M$1*3/2)+1)-1*(-P371/($M$1*3/2)+1)*(-P371/($M$1*3/2)+1)+(-P371/($M$1*3/2)+1)+1)</f>
        <v>0.426565402111657</v>
      </c>
      <c r="R371" s="2" t="n">
        <f aca="false">+P371*P371*P371*0.613*Q371*$M$4</f>
        <v>56.5694376232934</v>
      </c>
      <c r="S371" s="3" t="n">
        <f aca="false">+P371*P371*P371*0.613*Q371*$M$4*24</f>
        <v>1357.66650295904</v>
      </c>
      <c r="T371" s="3" t="n">
        <f aca="false">+P371*P371*P371*0.613*$M$2*$M$4*24</f>
        <v>1749.05966958212</v>
      </c>
      <c r="U371" s="3"/>
      <c r="V371" s="3"/>
    </row>
    <row r="372" customFormat="false" ht="12.8" hidden="false" customHeight="false" outlineLevel="0" collapsed="false">
      <c r="D372" s="1"/>
      <c r="E372" s="1"/>
      <c r="F372" s="1"/>
      <c r="H372" s="1"/>
      <c r="I372" s="1"/>
      <c r="N372" s="1" t="n">
        <v>20210105</v>
      </c>
      <c r="O372" s="1" t="n">
        <v>45</v>
      </c>
      <c r="P372" s="1" t="n">
        <f aca="false">+O372/10</f>
        <v>4.5</v>
      </c>
      <c r="Q372" s="2" t="n">
        <f aca="false">+($M$2/0.593)*0.5*(-1*(-P372/($M$1*3/2)+1)*(-P372/($M$1*3/2)+1)*(-P372/($M$1*3/2)+1)-1*(-P372/($M$1*3/2)+1)*(-P372/($M$1*3/2)+1)+(-P372/($M$1*3/2)+1)+1)</f>
        <v>0.389054846053559</v>
      </c>
      <c r="R372" s="2" t="n">
        <f aca="false">+P372*P372*P372*0.613*Q372*$M$4</f>
        <v>33.4375595787492</v>
      </c>
      <c r="S372" s="3" t="n">
        <f aca="false">+P372*P372*P372*0.613*Q372*$M$4*24</f>
        <v>802.501429889982</v>
      </c>
      <c r="T372" s="3" t="n">
        <f aca="false">+P372*P372*P372*0.613*$M$2*$M$4*24</f>
        <v>1133.527696793</v>
      </c>
      <c r="U372" s="3"/>
      <c r="V372" s="3"/>
    </row>
    <row r="373" customFormat="false" ht="12.8" hidden="false" customHeight="false" outlineLevel="0" collapsed="false">
      <c r="D373" s="1"/>
      <c r="E373" s="1"/>
      <c r="F373" s="1"/>
      <c r="H373" s="1"/>
      <c r="I373" s="1"/>
      <c r="N373" s="1" t="n">
        <v>20210106</v>
      </c>
      <c r="O373" s="1" t="n">
        <v>34</v>
      </c>
      <c r="P373" s="1" t="n">
        <f aca="false">+O373/10</f>
        <v>3.4</v>
      </c>
      <c r="Q373" s="2" t="n">
        <f aca="false">+($M$2/0.593)*0.5*(-1*(-P373/($M$1*3/2)+1)*(-P373/($M$1*3/2)+1)*(-P373/($M$1*3/2)+1)-1*(-P373/($M$1*3/2)+1)*(-P373/($M$1*3/2)+1)+(-P373/($M$1*3/2)+1)+1)</f>
        <v>0.318392144421275</v>
      </c>
      <c r="R373" s="2" t="n">
        <f aca="false">+P373*P373*P373*0.613*Q373*$M$4</f>
        <v>11.8028067871346</v>
      </c>
      <c r="S373" s="3" t="n">
        <f aca="false">+P373*P373*P373*0.613*Q373*$M$4*24</f>
        <v>283.26736289123</v>
      </c>
      <c r="T373" s="3" t="n">
        <f aca="false">+P373*P373*P373*0.613*$M$2*$M$4*24</f>
        <v>488.912730806608</v>
      </c>
      <c r="U373" s="3"/>
      <c r="V373" s="3"/>
    </row>
    <row r="374" customFormat="false" ht="12.8" hidden="false" customHeight="false" outlineLevel="0" collapsed="false">
      <c r="D374" s="1"/>
      <c r="E374" s="1"/>
      <c r="F374" s="1"/>
      <c r="H374" s="1"/>
      <c r="I374" s="1"/>
      <c r="N374" s="1" t="n">
        <v>20210107</v>
      </c>
      <c r="O374" s="1" t="n">
        <v>34</v>
      </c>
      <c r="P374" s="1" t="n">
        <f aca="false">+O374/10</f>
        <v>3.4</v>
      </c>
      <c r="Q374" s="2" t="n">
        <f aca="false">+($M$2/0.593)*0.5*(-1*(-P374/($M$1*3/2)+1)*(-P374/($M$1*3/2)+1)*(-P374/($M$1*3/2)+1)-1*(-P374/($M$1*3/2)+1)*(-P374/($M$1*3/2)+1)+(-P374/($M$1*3/2)+1)+1)</f>
        <v>0.318392144421275</v>
      </c>
      <c r="R374" s="2" t="n">
        <f aca="false">+P374*P374*P374*0.613*Q374*$M$4</f>
        <v>11.8028067871346</v>
      </c>
      <c r="S374" s="3" t="n">
        <f aca="false">+P374*P374*P374*0.613*Q374*$M$4*24</f>
        <v>283.26736289123</v>
      </c>
      <c r="T374" s="3" t="n">
        <f aca="false">+P374*P374*P374*0.613*$M$2*$M$4*24</f>
        <v>488.912730806608</v>
      </c>
      <c r="U374" s="3"/>
      <c r="V374" s="3"/>
    </row>
    <row r="375" customFormat="false" ht="12.8" hidden="false" customHeight="false" outlineLevel="0" collapsed="false">
      <c r="D375" s="1"/>
      <c r="E375" s="1"/>
      <c r="F375" s="1"/>
      <c r="H375" s="1"/>
      <c r="I375" s="1"/>
      <c r="N375" s="1" t="n">
        <v>20210108</v>
      </c>
      <c r="O375" s="1" t="n">
        <v>19</v>
      </c>
      <c r="P375" s="1" t="n">
        <f aca="false">+O375/10</f>
        <v>1.9</v>
      </c>
      <c r="Q375" s="2" t="n">
        <f aca="false">+($M$2/0.593)*0.5*(-1*(-P375/($M$1*3/2)+1)*(-P375/($M$1*3/2)+1)*(-P375/($M$1*3/2)+1)-1*(-P375/($M$1*3/2)+1)*(-P375/($M$1*3/2)+1)+(-P375/($M$1*3/2)+1)+1)</f>
        <v>0.197427574590686</v>
      </c>
      <c r="R375" s="2" t="n">
        <f aca="false">+P375*P375*P375*0.613*Q375*$M$4</f>
        <v>1.2771879596706</v>
      </c>
      <c r="S375" s="3" t="n">
        <f aca="false">+P375*P375*P375*0.613*Q375*$M$4*24</f>
        <v>30.6525110320943</v>
      </c>
      <c r="T375" s="3" t="n">
        <f aca="false">+P375*P375*P375*0.613*$M$2*$M$4*24</f>
        <v>85.3208940719145</v>
      </c>
      <c r="U375" s="3"/>
      <c r="V375" s="3"/>
    </row>
    <row r="376" customFormat="false" ht="12.8" hidden="false" customHeight="false" outlineLevel="0" collapsed="false">
      <c r="D376" s="1"/>
      <c r="E376" s="1"/>
      <c r="F376" s="1"/>
      <c r="H376" s="1"/>
      <c r="I376" s="1"/>
      <c r="N376" s="1" t="n">
        <v>20210109</v>
      </c>
      <c r="O376" s="1" t="n">
        <v>13</v>
      </c>
      <c r="P376" s="1" t="n">
        <f aca="false">+O376/10</f>
        <v>1.3</v>
      </c>
      <c r="Q376" s="2" t="n">
        <f aca="false">+($M$2/0.593)*0.5*(-1*(-P376/($M$1*3/2)+1)*(-P376/($M$1*3/2)+1)*(-P376/($M$1*3/2)+1)-1*(-P376/($M$1*3/2)+1)*(-P376/($M$1*3/2)+1)+(-P376/($M$1*3/2)+1)+1)</f>
        <v>0.140613826042705</v>
      </c>
      <c r="R376" s="2" t="n">
        <f aca="false">+P376*P376*P376*0.613*Q376*$M$4</f>
        <v>0.291369631637889</v>
      </c>
      <c r="S376" s="3" t="n">
        <f aca="false">+P376*P376*P376*0.613*Q376*$M$4*24</f>
        <v>6.99287115930933</v>
      </c>
      <c r="T376" s="3" t="n">
        <f aca="false">+P376*P376*P376*0.613*$M$2*$M$4*24</f>
        <v>27.3290573372206</v>
      </c>
      <c r="U376" s="3"/>
      <c r="V376" s="3"/>
    </row>
    <row r="377" customFormat="false" ht="12.8" hidden="false" customHeight="false" outlineLevel="0" collapsed="false">
      <c r="D377" s="1"/>
      <c r="E377" s="1"/>
      <c r="F377" s="1"/>
      <c r="H377" s="1"/>
      <c r="I377" s="1"/>
      <c r="N377" s="1" t="n">
        <v>20210110</v>
      </c>
      <c r="O377" s="1" t="n">
        <v>20</v>
      </c>
      <c r="P377" s="1" t="n">
        <f aca="false">+O377/10</f>
        <v>2</v>
      </c>
      <c r="Q377" s="2" t="n">
        <f aca="false">+($M$2/0.593)*0.5*(-1*(-P377/($M$1*3/2)+1)*(-P377/($M$1*3/2)+1)*(-P377/($M$1*3/2)+1)-1*(-P377/($M$1*3/2)+1)*(-P377/($M$1*3/2)+1)+(-P377/($M$1*3/2)+1)+1)</f>
        <v>0.206416692442073</v>
      </c>
      <c r="R377" s="2" t="n">
        <f aca="false">+P377*P377*P377*0.613*Q377*$M$4</f>
        <v>1.5574747135497</v>
      </c>
      <c r="S377" s="3" t="n">
        <f aca="false">+P377*P377*P377*0.613*Q377*$M$4*24</f>
        <v>37.3793931251927</v>
      </c>
      <c r="T377" s="3" t="n">
        <f aca="false">+P377*P377*P377*0.613*$M$2*$M$4*24</f>
        <v>99.514091350826</v>
      </c>
      <c r="U377" s="3"/>
      <c r="V377" s="3"/>
    </row>
    <row r="378" customFormat="false" ht="12.8" hidden="false" customHeight="false" outlineLevel="0" collapsed="false">
      <c r="D378" s="1"/>
      <c r="E378" s="1"/>
      <c r="F378" s="1"/>
      <c r="H378" s="1"/>
      <c r="I378" s="1"/>
      <c r="N378" s="1" t="n">
        <v>20210111</v>
      </c>
      <c r="O378" s="1" t="n">
        <v>60</v>
      </c>
      <c r="P378" s="1" t="n">
        <f aca="false">+O378/10</f>
        <v>6</v>
      </c>
      <c r="Q378" s="2" t="n">
        <f aca="false">+($M$2/0.593)*0.5*(-1*(-P378/($M$1*3/2)+1)*(-P378/($M$1*3/2)+1)*(-P378/($M$1*3/2)+1)-1*(-P378/($M$1*3/2)+1)*(-P378/($M$1*3/2)+1)+(-P378/($M$1*3/2)+1)+1)</f>
        <v>0.462703088516373</v>
      </c>
      <c r="R378" s="2" t="n">
        <f aca="false">+P378*P378*P378*0.613*Q378*$M$4</f>
        <v>94.2632376114229</v>
      </c>
      <c r="S378" s="3" t="n">
        <f aca="false">+P378*P378*P378*0.613*Q378*$M$4*24</f>
        <v>2262.31770267415</v>
      </c>
      <c r="T378" s="3" t="n">
        <f aca="false">+P378*P378*P378*0.613*$M$2*$M$4*24</f>
        <v>2686.8804664723</v>
      </c>
      <c r="U378" s="3"/>
      <c r="V378" s="3"/>
    </row>
    <row r="379" customFormat="false" ht="12.8" hidden="false" customHeight="false" outlineLevel="0" collapsed="false">
      <c r="D379" s="1"/>
      <c r="E379" s="1"/>
      <c r="F379" s="1"/>
      <c r="H379" s="1"/>
      <c r="I379" s="1"/>
      <c r="N379" s="1" t="n">
        <v>20210112</v>
      </c>
      <c r="O379" s="1" t="n">
        <v>50</v>
      </c>
      <c r="P379" s="1" t="n">
        <f aca="false">+O379/10</f>
        <v>5</v>
      </c>
      <c r="Q379" s="2" t="n">
        <f aca="false">+($M$2/0.593)*0.5*(-1*(-P379/($M$1*3/2)+1)*(-P379/($M$1*3/2)+1)*(-P379/($M$1*3/2)+1)-1*(-P379/($M$1*3/2)+1)*(-P379/($M$1*3/2)+1)+(-P379/($M$1*3/2)+1)+1)</f>
        <v>0.416420920044371</v>
      </c>
      <c r="R379" s="2" t="n">
        <f aca="false">+P379*P379*P379*0.613*Q379*$M$4</f>
        <v>49.0940380633382</v>
      </c>
      <c r="S379" s="3" t="n">
        <f aca="false">+P379*P379*P379*0.613*Q379*$M$4*24</f>
        <v>1178.25691352012</v>
      </c>
      <c r="T379" s="3" t="n">
        <f aca="false">+P379*P379*P379*0.613*$M$2*$M$4*24</f>
        <v>1554.90767735666</v>
      </c>
      <c r="U379" s="3"/>
      <c r="V379" s="3"/>
    </row>
    <row r="380" customFormat="false" ht="12.8" hidden="false" customHeight="false" outlineLevel="0" collapsed="false">
      <c r="D380" s="1"/>
      <c r="E380" s="1"/>
      <c r="F380" s="1"/>
      <c r="H380" s="1"/>
      <c r="I380" s="1"/>
      <c r="N380" s="1" t="n">
        <v>20210113</v>
      </c>
      <c r="O380" s="1" t="n">
        <v>38</v>
      </c>
      <c r="P380" s="1" t="n">
        <f aca="false">+O380/10</f>
        <v>3.8</v>
      </c>
      <c r="Q380" s="2" t="n">
        <f aca="false">+($M$2/0.593)*0.5*(-1*(-P380/($M$1*3/2)+1)*(-P380/($M$1*3/2)+1)*(-P380/($M$1*3/2)+1)-1*(-P380/($M$1*3/2)+1)*(-P380/($M$1*3/2)+1)+(-P380/($M$1*3/2)+1)+1)</f>
        <v>0.3457911881567</v>
      </c>
      <c r="R380" s="2" t="n">
        <f aca="false">+P380*P380*P380*0.613*Q380*$M$4</f>
        <v>17.8957916284816</v>
      </c>
      <c r="S380" s="3" t="n">
        <f aca="false">+P380*P380*P380*0.613*Q380*$M$4*24</f>
        <v>429.498999083558</v>
      </c>
      <c r="T380" s="3" t="n">
        <f aca="false">+P380*P380*P380*0.613*$M$2*$M$4*24</f>
        <v>682.567152575316</v>
      </c>
      <c r="U380" s="3"/>
      <c r="V380" s="3"/>
    </row>
    <row r="381" customFormat="false" ht="12.8" hidden="false" customHeight="false" outlineLevel="0" collapsed="false">
      <c r="D381" s="1"/>
      <c r="E381" s="1"/>
      <c r="F381" s="1"/>
      <c r="H381" s="1"/>
      <c r="I381" s="1"/>
      <c r="N381" s="1" t="n">
        <v>20210114</v>
      </c>
      <c r="O381" s="1" t="n">
        <v>33</v>
      </c>
      <c r="P381" s="1" t="n">
        <f aca="false">+O381/10</f>
        <v>3.3</v>
      </c>
      <c r="Q381" s="2" t="n">
        <f aca="false">+($M$2/0.593)*0.5*(-1*(-P381/($M$1*3/2)+1)*(-P381/($M$1*3/2)+1)*(-P381/($M$1*3/2)+1)-1*(-P381/($M$1*3/2)+1)*(-P381/($M$1*3/2)+1)+(-P381/($M$1*3/2)+1)+1)</f>
        <v>0.311231068452854</v>
      </c>
      <c r="R381" s="2" t="n">
        <f aca="false">+P381*P381*P381*0.613*Q381*$M$4</f>
        <v>10.5489920715165</v>
      </c>
      <c r="S381" s="3" t="n">
        <f aca="false">+P381*P381*P381*0.613*Q381*$M$4*24</f>
        <v>253.175809716396</v>
      </c>
      <c r="T381" s="3" t="n">
        <f aca="false">+P381*P381*P381*0.613*$M$2*$M$4*24</f>
        <v>447.029737609329</v>
      </c>
      <c r="U381" s="3"/>
      <c r="V381" s="3"/>
    </row>
    <row r="382" customFormat="false" ht="12.8" hidden="false" customHeight="false" outlineLevel="0" collapsed="false">
      <c r="D382" s="1"/>
      <c r="E382" s="1"/>
      <c r="F382" s="1"/>
      <c r="H382" s="1"/>
      <c r="I382" s="1"/>
      <c r="N382" s="1" t="n">
        <v>20210115</v>
      </c>
      <c r="O382" s="1" t="n">
        <v>22</v>
      </c>
      <c r="P382" s="1" t="n">
        <f aca="false">+O382/10</f>
        <v>2.2</v>
      </c>
      <c r="Q382" s="2" t="n">
        <f aca="false">+($M$2/0.593)*0.5*(-1*(-P382/($M$1*3/2)+1)*(-P382/($M$1*3/2)+1)*(-P382/($M$1*3/2)+1)-1*(-P382/($M$1*3/2)+1)*(-P382/($M$1*3/2)+1)+(-P382/($M$1*3/2)+1)+1)</f>
        <v>0.223990040705607</v>
      </c>
      <c r="R382" s="2" t="n">
        <f aca="false">+P382*P382*P382*0.613*Q382*$M$4</f>
        <v>2.24948423452287</v>
      </c>
      <c r="S382" s="3" t="n">
        <f aca="false">+P382*P382*P382*0.613*Q382*$M$4*24</f>
        <v>53.987621628549</v>
      </c>
      <c r="T382" s="3" t="n">
        <f aca="false">+P382*P382*P382*0.613*$M$2*$M$4*24</f>
        <v>132.45325558795</v>
      </c>
      <c r="U382" s="3"/>
      <c r="V382" s="3"/>
    </row>
    <row r="383" customFormat="false" ht="12.8" hidden="false" customHeight="false" outlineLevel="0" collapsed="false">
      <c r="D383" s="1"/>
      <c r="E383" s="1"/>
      <c r="F383" s="1"/>
      <c r="H383" s="1"/>
      <c r="I383" s="1"/>
      <c r="N383" s="1" t="n">
        <v>20210116</v>
      </c>
      <c r="O383" s="1" t="n">
        <v>33</v>
      </c>
      <c r="P383" s="1" t="n">
        <f aca="false">+O383/10</f>
        <v>3.3</v>
      </c>
      <c r="Q383" s="2" t="n">
        <f aca="false">+($M$2/0.593)*0.5*(-1*(-P383/($M$1*3/2)+1)*(-P383/($M$1*3/2)+1)*(-P383/($M$1*3/2)+1)-1*(-P383/($M$1*3/2)+1)*(-P383/($M$1*3/2)+1)+(-P383/($M$1*3/2)+1)+1)</f>
        <v>0.311231068452854</v>
      </c>
      <c r="R383" s="2" t="n">
        <f aca="false">+P383*P383*P383*0.613*Q383*$M$4</f>
        <v>10.5489920715165</v>
      </c>
      <c r="S383" s="3" t="n">
        <f aca="false">+P383*P383*P383*0.613*Q383*$M$4*24</f>
        <v>253.175809716396</v>
      </c>
      <c r="T383" s="3" t="n">
        <f aca="false">+P383*P383*P383*0.613*$M$2*$M$4*24</f>
        <v>447.029737609329</v>
      </c>
      <c r="U383" s="3"/>
      <c r="V383" s="3"/>
    </row>
    <row r="384" customFormat="false" ht="12.8" hidden="false" customHeight="false" outlineLevel="0" collapsed="false">
      <c r="D384" s="1"/>
      <c r="E384" s="1"/>
      <c r="F384" s="1"/>
      <c r="H384" s="1"/>
      <c r="I384" s="1"/>
      <c r="N384" s="1" t="n">
        <v>20210117</v>
      </c>
      <c r="O384" s="1" t="n">
        <v>29</v>
      </c>
      <c r="P384" s="1" t="n">
        <f aca="false">+O384/10</f>
        <v>2.9</v>
      </c>
      <c r="Q384" s="2" t="n">
        <f aca="false">+($M$2/0.593)*0.5*(-1*(-P384/($M$1*3/2)+1)*(-P384/($M$1*3/2)+1)*(-P384/($M$1*3/2)+1)-1*(-P384/($M$1*3/2)+1)*(-P384/($M$1*3/2)+1)+(-P384/($M$1*3/2)+1)+1)</f>
        <v>0.281320157124253</v>
      </c>
      <c r="R384" s="2" t="n">
        <f aca="false">+P384*P384*P384*0.613*Q384*$M$4</f>
        <v>6.47114375409461</v>
      </c>
      <c r="S384" s="3" t="n">
        <f aca="false">+P384*P384*P384*0.613*Q384*$M$4*24</f>
        <v>155.307450098271</v>
      </c>
      <c r="T384" s="3" t="n">
        <f aca="false">+P384*P384*P384*0.613*$M$2*$M$4*24</f>
        <v>303.381146744412</v>
      </c>
      <c r="U384" s="3"/>
      <c r="V384" s="3"/>
    </row>
    <row r="385" customFormat="false" ht="12.8" hidden="false" customHeight="false" outlineLevel="0" collapsed="false">
      <c r="D385" s="1"/>
      <c r="E385" s="1"/>
      <c r="F385" s="1"/>
      <c r="H385" s="1"/>
      <c r="I385" s="1"/>
      <c r="N385" s="1" t="n">
        <v>20210118</v>
      </c>
      <c r="O385" s="1" t="n">
        <v>53</v>
      </c>
      <c r="P385" s="1" t="n">
        <f aca="false">+O385/10</f>
        <v>5.3</v>
      </c>
      <c r="Q385" s="2" t="n">
        <f aca="false">+($M$2/0.593)*0.5*(-1*(-P385/($M$1*3/2)+1)*(-P385/($M$1*3/2)+1)*(-P385/($M$1*3/2)+1)-1*(-P385/($M$1*3/2)+1)*(-P385/($M$1*3/2)+1)+(-P385/($M$1*3/2)+1)+1)</f>
        <v>0.431468643555107</v>
      </c>
      <c r="R385" s="2" t="n">
        <f aca="false">+P385*P385*P385*0.613*Q385*$M$4</f>
        <v>60.5847124290226</v>
      </c>
      <c r="S385" s="3" t="n">
        <f aca="false">+P385*P385*P385*0.613*Q385*$M$4*24</f>
        <v>1454.03309829654</v>
      </c>
      <c r="T385" s="3" t="n">
        <f aca="false">+P385*P385*P385*0.613*$M$2*$M$4*24</f>
        <v>1851.91992225462</v>
      </c>
      <c r="U385" s="3"/>
      <c r="V385" s="3"/>
    </row>
    <row r="386" customFormat="false" ht="12.8" hidden="false" customHeight="false" outlineLevel="0" collapsed="false">
      <c r="D386" s="1"/>
      <c r="E386" s="1"/>
      <c r="F386" s="1"/>
      <c r="H386" s="1"/>
      <c r="I386" s="1"/>
      <c r="N386" s="1" t="n">
        <v>20210119</v>
      </c>
      <c r="O386" s="1" t="n">
        <v>85</v>
      </c>
      <c r="P386" s="1" t="n">
        <f aca="false">+O386/10</f>
        <v>8.5</v>
      </c>
      <c r="Q386" s="2" t="n">
        <f aca="false">+($M$2/0.593)*0.5*(-1*(-P386/($M$1*3/2)+1)*(-P386/($M$1*3/2)+1)*(-P386/($M$1*3/2)+1)-1*(-P386/($M$1*3/2)+1)*(-P386/($M$1*3/2)+1)+(-P386/($M$1*3/2)+1)+1)</f>
        <v>0.533267829684447</v>
      </c>
      <c r="R386" s="2" t="n">
        <f aca="false">+P386*P386*P386*0.613*Q386*$M$4</f>
        <v>308.878987252914</v>
      </c>
      <c r="S386" s="3" t="n">
        <f aca="false">+P386*P386*P386*0.613*Q386*$M$4*24</f>
        <v>7413.09569406993</v>
      </c>
      <c r="T386" s="3" t="n">
        <f aca="false">+P386*P386*P386*0.613*$M$2*$M$4*24</f>
        <v>7639.26141885325</v>
      </c>
      <c r="U386" s="3"/>
      <c r="V386" s="3"/>
    </row>
    <row r="387" customFormat="false" ht="12.8" hidden="false" customHeight="false" outlineLevel="0" collapsed="false">
      <c r="D387" s="1"/>
      <c r="E387" s="1"/>
      <c r="F387" s="1"/>
      <c r="H387" s="1"/>
      <c r="I387" s="1"/>
      <c r="N387" s="1" t="n">
        <v>20210120</v>
      </c>
      <c r="O387" s="1" t="n">
        <v>72</v>
      </c>
      <c r="P387" s="1" t="n">
        <f aca="false">+O387/10</f>
        <v>7.2</v>
      </c>
      <c r="Q387" s="2" t="n">
        <f aca="false">+($M$2/0.593)*0.5*(-1*(-P387/($M$1*3/2)+1)*(-P387/($M$1*3/2)+1)*(-P387/($M$1*3/2)+1)-1*(-P387/($M$1*3/2)+1)*(-P387/($M$1*3/2)+1)+(-P387/($M$1*3/2)+1)+1)</f>
        <v>0.504215080485413</v>
      </c>
      <c r="R387" s="2" t="n">
        <f aca="false">+P387*P387*P387*0.613*Q387*$M$4</f>
        <v>177.500476268786</v>
      </c>
      <c r="S387" s="3" t="n">
        <f aca="false">+P387*P387*P387*0.613*Q387*$M$4*24</f>
        <v>4260.01143045086</v>
      </c>
      <c r="T387" s="3" t="n">
        <f aca="false">+P387*P387*P387*0.613*$M$2*$M$4*24</f>
        <v>4642.92944606414</v>
      </c>
      <c r="U387" s="3"/>
      <c r="V387" s="3"/>
    </row>
    <row r="388" customFormat="false" ht="12.8" hidden="false" customHeight="false" outlineLevel="0" collapsed="false">
      <c r="D388" s="1"/>
      <c r="E388" s="1"/>
      <c r="F388" s="1"/>
      <c r="H388" s="1"/>
      <c r="I388" s="1"/>
      <c r="N388" s="1" t="n">
        <v>20210121</v>
      </c>
      <c r="O388" s="1" t="n">
        <v>82</v>
      </c>
      <c r="P388" s="1" t="n">
        <f aca="false">+O388/10</f>
        <v>8.2</v>
      </c>
      <c r="Q388" s="2" t="n">
        <f aca="false">+($M$2/0.593)*0.5*(-1*(-P388/($M$1*3/2)+1)*(-P388/($M$1*3/2)+1)*(-P388/($M$1*3/2)+1)-1*(-P388/($M$1*3/2)+1)*(-P388/($M$1*3/2)+1)+(-P388/($M$1*3/2)+1)+1)</f>
        <v>0.527954482568797</v>
      </c>
      <c r="R388" s="2" t="n">
        <f aca="false">+P388*P388*P388*0.613*Q388*$M$4</f>
        <v>274.551765865844</v>
      </c>
      <c r="S388" s="3" t="n">
        <f aca="false">+P388*P388*P388*0.613*Q388*$M$4*24</f>
        <v>6589.24238078025</v>
      </c>
      <c r="T388" s="3" t="n">
        <f aca="false">+P388*P388*P388*0.613*$M$2*$M$4*24</f>
        <v>6858.61068999028</v>
      </c>
      <c r="U388" s="3"/>
      <c r="V388" s="3"/>
    </row>
    <row r="389" customFormat="false" ht="12.8" hidden="false" customHeight="false" outlineLevel="0" collapsed="false">
      <c r="D389" s="1"/>
      <c r="E389" s="1"/>
      <c r="F389" s="1"/>
      <c r="H389" s="1"/>
      <c r="I389" s="1"/>
      <c r="N389" s="1" t="n">
        <v>20210122</v>
      </c>
      <c r="O389" s="1" t="n">
        <v>39</v>
      </c>
      <c r="P389" s="1" t="n">
        <f aca="false">+O389/10</f>
        <v>3.9</v>
      </c>
      <c r="Q389" s="2" t="n">
        <f aca="false">+($M$2/0.593)*0.5*(-1*(-P389/($M$1*3/2)+1)*(-P389/($M$1*3/2)+1)*(-P389/($M$1*3/2)+1)-1*(-P389/($M$1*3/2)+1)*(-P389/($M$1*3/2)+1)+(-P389/($M$1*3/2)+1)+1)</f>
        <v>0.352333191942101</v>
      </c>
      <c r="R389" s="2" t="n">
        <f aca="false">+P389*P389*P389*0.613*Q389*$M$4</f>
        <v>19.7121312423959</v>
      </c>
      <c r="S389" s="3" t="n">
        <f aca="false">+P389*P389*P389*0.613*Q389*$M$4*24</f>
        <v>473.091149817501</v>
      </c>
      <c r="T389" s="3" t="n">
        <f aca="false">+P389*P389*P389*0.613*$M$2*$M$4*24</f>
        <v>737.884548104956</v>
      </c>
      <c r="U389" s="3"/>
      <c r="V389" s="3"/>
    </row>
    <row r="390" customFormat="false" ht="12.8" hidden="false" customHeight="false" outlineLevel="0" collapsed="false">
      <c r="D390" s="1"/>
      <c r="E390" s="1"/>
      <c r="F390" s="1"/>
      <c r="H390" s="1"/>
      <c r="I390" s="1"/>
      <c r="N390" s="1" t="n">
        <v>20210123</v>
      </c>
      <c r="O390" s="1" t="n">
        <v>33</v>
      </c>
      <c r="P390" s="1" t="n">
        <f aca="false">+O390/10</f>
        <v>3.3</v>
      </c>
      <c r="Q390" s="2" t="n">
        <f aca="false">+($M$2/0.593)*0.5*(-1*(-P390/($M$1*3/2)+1)*(-P390/($M$1*3/2)+1)*(-P390/($M$1*3/2)+1)-1*(-P390/($M$1*3/2)+1)*(-P390/($M$1*3/2)+1)+(-P390/($M$1*3/2)+1)+1)</f>
        <v>0.311231068452854</v>
      </c>
      <c r="R390" s="2" t="n">
        <f aca="false">+P390*P390*P390*0.613*Q390*$M$4</f>
        <v>10.5489920715165</v>
      </c>
      <c r="S390" s="3" t="n">
        <f aca="false">+P390*P390*P390*0.613*Q390*$M$4*24</f>
        <v>253.175809716396</v>
      </c>
      <c r="T390" s="3" t="n">
        <f aca="false">+P390*P390*P390*0.613*$M$2*$M$4*24</f>
        <v>447.029737609329</v>
      </c>
      <c r="U390" s="3"/>
      <c r="V390" s="3"/>
    </row>
    <row r="391" customFormat="false" ht="12.8" hidden="false" customHeight="false" outlineLevel="0" collapsed="false">
      <c r="D391" s="1"/>
      <c r="E391" s="1"/>
      <c r="F391" s="1"/>
      <c r="H391" s="1"/>
      <c r="I391" s="1"/>
      <c r="N391" s="1" t="n">
        <v>20210124</v>
      </c>
      <c r="O391" s="1" t="n">
        <v>34</v>
      </c>
      <c r="P391" s="1" t="n">
        <f aca="false">+O391/10</f>
        <v>3.4</v>
      </c>
      <c r="Q391" s="2" t="n">
        <f aca="false">+($M$2/0.593)*0.5*(-1*(-P391/($M$1*3/2)+1)*(-P391/($M$1*3/2)+1)*(-P391/($M$1*3/2)+1)-1*(-P391/($M$1*3/2)+1)*(-P391/($M$1*3/2)+1)+(-P391/($M$1*3/2)+1)+1)</f>
        <v>0.318392144421275</v>
      </c>
      <c r="R391" s="2" t="n">
        <f aca="false">+P391*P391*P391*0.613*Q391*$M$4</f>
        <v>11.8028067871346</v>
      </c>
      <c r="S391" s="3" t="n">
        <f aca="false">+P391*P391*P391*0.613*Q391*$M$4*24</f>
        <v>283.26736289123</v>
      </c>
      <c r="T391" s="3" t="n">
        <f aca="false">+P391*P391*P391*0.613*$M$2*$M$4*24</f>
        <v>488.912730806608</v>
      </c>
      <c r="U391" s="3"/>
      <c r="V391" s="3"/>
    </row>
    <row r="392" customFormat="false" ht="12.8" hidden="false" customHeight="false" outlineLevel="0" collapsed="false">
      <c r="D392" s="1"/>
      <c r="E392" s="1"/>
      <c r="F392" s="1"/>
      <c r="H392" s="1"/>
      <c r="I392" s="1"/>
      <c r="N392" s="1" t="n">
        <v>20210125</v>
      </c>
      <c r="O392" s="1" t="n">
        <v>34</v>
      </c>
      <c r="P392" s="1" t="n">
        <f aca="false">+O392/10</f>
        <v>3.4</v>
      </c>
      <c r="Q392" s="2" t="n">
        <f aca="false">+($M$2/0.593)*0.5*(-1*(-P392/($M$1*3/2)+1)*(-P392/($M$1*3/2)+1)*(-P392/($M$1*3/2)+1)-1*(-P392/($M$1*3/2)+1)*(-P392/($M$1*3/2)+1)+(-P392/($M$1*3/2)+1)+1)</f>
        <v>0.318392144421275</v>
      </c>
      <c r="R392" s="2" t="n">
        <f aca="false">+P392*P392*P392*0.613*Q392*$M$4</f>
        <v>11.8028067871346</v>
      </c>
      <c r="S392" s="3" t="n">
        <f aca="false">+P392*P392*P392*0.613*Q392*$M$4*24</f>
        <v>283.26736289123</v>
      </c>
      <c r="T392" s="3" t="n">
        <f aca="false">+P392*P392*P392*0.613*$M$2*$M$4*24</f>
        <v>488.912730806608</v>
      </c>
      <c r="U392" s="3"/>
      <c r="V392" s="3"/>
    </row>
    <row r="393" customFormat="false" ht="12.8" hidden="false" customHeight="false" outlineLevel="0" collapsed="false">
      <c r="D393" s="1"/>
      <c r="E393" s="1"/>
      <c r="F393" s="1"/>
      <c r="H393" s="1"/>
      <c r="I393" s="1"/>
      <c r="N393" s="1" t="n">
        <v>20210126</v>
      </c>
      <c r="O393" s="1" t="n">
        <v>45</v>
      </c>
      <c r="P393" s="1" t="n">
        <f aca="false">+O393/10</f>
        <v>4.5</v>
      </c>
      <c r="Q393" s="2" t="n">
        <f aca="false">+($M$2/0.593)*0.5*(-1*(-P393/($M$1*3/2)+1)*(-P393/($M$1*3/2)+1)*(-P393/($M$1*3/2)+1)-1*(-P393/($M$1*3/2)+1)*(-P393/($M$1*3/2)+1)+(-P393/($M$1*3/2)+1)+1)</f>
        <v>0.389054846053559</v>
      </c>
      <c r="R393" s="2" t="n">
        <f aca="false">+P393*P393*P393*0.613*Q393*$M$4</f>
        <v>33.4375595787492</v>
      </c>
      <c r="S393" s="3" t="n">
        <f aca="false">+P393*P393*P393*0.613*Q393*$M$4*24</f>
        <v>802.501429889982</v>
      </c>
      <c r="T393" s="3" t="n">
        <f aca="false">+P393*P393*P393*0.613*$M$2*$M$4*24</f>
        <v>1133.527696793</v>
      </c>
      <c r="U393" s="3"/>
      <c r="V393" s="3"/>
    </row>
    <row r="394" customFormat="false" ht="12.8" hidden="false" customHeight="false" outlineLevel="0" collapsed="false">
      <c r="D394" s="1"/>
      <c r="E394" s="1"/>
      <c r="F394" s="1"/>
      <c r="H394" s="1"/>
      <c r="I394" s="1"/>
      <c r="N394" s="1" t="n">
        <v>20210127</v>
      </c>
      <c r="O394" s="1" t="n">
        <v>48</v>
      </c>
      <c r="P394" s="1" t="n">
        <f aca="false">+O394/10</f>
        <v>4.8</v>
      </c>
      <c r="Q394" s="2" t="n">
        <f aca="false">+($M$2/0.593)*0.5*(-1*(-P394/($M$1*3/2)+1)*(-P394/($M$1*3/2)+1)*(-P394/($M$1*3/2)+1)-1*(-P394/($M$1*3/2)+1)*(-P394/($M$1*3/2)+1)+(-P394/($M$1*3/2)+1)+1)</f>
        <v>0.405821028555094</v>
      </c>
      <c r="R394" s="2" t="n">
        <f aca="false">+P394*P394*P394*0.613*Q394*$M$4</f>
        <v>42.3296289906139</v>
      </c>
      <c r="S394" s="3" t="n">
        <f aca="false">+P394*P394*P394*0.613*Q394*$M$4*24</f>
        <v>1015.91109577473</v>
      </c>
      <c r="T394" s="3" t="n">
        <f aca="false">+P394*P394*P394*0.613*$M$2*$M$4*24</f>
        <v>1375.68279883382</v>
      </c>
      <c r="U394" s="3"/>
      <c r="V394" s="3"/>
    </row>
    <row r="395" customFormat="false" ht="12.8" hidden="false" customHeight="false" outlineLevel="0" collapsed="false">
      <c r="D395" s="1"/>
      <c r="E395" s="1"/>
      <c r="F395" s="1"/>
      <c r="H395" s="1"/>
      <c r="I395" s="1"/>
      <c r="N395" s="1" t="n">
        <v>20210128</v>
      </c>
      <c r="O395" s="1" t="n">
        <v>23</v>
      </c>
      <c r="P395" s="1" t="n">
        <f aca="false">+O395/10</f>
        <v>2.3</v>
      </c>
      <c r="Q395" s="2" t="n">
        <f aca="false">+($M$2/0.593)*0.5*(-1*(-P395/($M$1*3/2)+1)*(-P395/($M$1*3/2)+1)*(-P395/($M$1*3/2)+1)-1*(-P395/($M$1*3/2)+1)*(-P395/($M$1*3/2)+1)+(-P395/($M$1*3/2)+1)+1)</f>
        <v>0.232575694272198</v>
      </c>
      <c r="R395" s="2" t="n">
        <f aca="false">+P395*P395*P395*0.613*Q395*$M$4</f>
        <v>2.66891066259668</v>
      </c>
      <c r="S395" s="3" t="n">
        <f aca="false">+P395*P395*P395*0.613*Q395*$M$4*24</f>
        <v>64.0538559023202</v>
      </c>
      <c r="T395" s="3" t="n">
        <f aca="false">+P395*P395*P395*0.613*$M$2*$M$4*24</f>
        <v>151.348493683187</v>
      </c>
      <c r="U395" s="3"/>
      <c r="V395" s="3"/>
    </row>
    <row r="396" customFormat="false" ht="12.8" hidden="false" customHeight="false" outlineLevel="0" collapsed="false">
      <c r="D396" s="1"/>
      <c r="E396" s="1"/>
      <c r="F396" s="1"/>
      <c r="H396" s="1"/>
      <c r="I396" s="1"/>
      <c r="N396" s="1" t="n">
        <v>20210129</v>
      </c>
      <c r="O396" s="1" t="n">
        <v>61</v>
      </c>
      <c r="P396" s="1" t="n">
        <f aca="false">+O396/10</f>
        <v>6.1</v>
      </c>
      <c r="Q396" s="2" t="n">
        <f aca="false">+($M$2/0.593)*0.5*(-1*(-P396/($M$1*3/2)+1)*(-P396/($M$1*3/2)+1)*(-P396/($M$1*3/2)+1)-1*(-P396/($M$1*3/2)+1)*(-P396/($M$1*3/2)+1)+(-P396/($M$1*3/2)+1)+1)</f>
        <v>0.466732513131375</v>
      </c>
      <c r="R396" s="2" t="n">
        <f aca="false">+P396*P396*P396*0.613*Q396*$M$4</f>
        <v>99.9180070439303</v>
      </c>
      <c r="S396" s="3" t="n">
        <f aca="false">+P396*P396*P396*0.613*Q396*$M$4*24</f>
        <v>2398.03216905433</v>
      </c>
      <c r="T396" s="3" t="n">
        <f aca="false">+P396*P396*P396*0.613*$M$2*$M$4*24</f>
        <v>2823.47599611273</v>
      </c>
      <c r="U396" s="3"/>
      <c r="V396" s="3"/>
    </row>
    <row r="397" customFormat="false" ht="12.8" hidden="false" customHeight="false" outlineLevel="0" collapsed="false">
      <c r="D397" s="1"/>
      <c r="E397" s="1"/>
      <c r="F397" s="1"/>
      <c r="H397" s="1"/>
      <c r="I397" s="1"/>
      <c r="N397" s="1" t="n">
        <v>20210130</v>
      </c>
      <c r="O397" s="1" t="n">
        <v>56</v>
      </c>
      <c r="P397" s="1" t="n">
        <f aca="false">+O397/10</f>
        <v>5.6</v>
      </c>
      <c r="Q397" s="2" t="n">
        <f aca="false">+($M$2/0.593)*0.5*(-1*(-P397/($M$1*3/2)+1)*(-P397/($M$1*3/2)+1)*(-P397/($M$1*3/2)+1)-1*(-P397/($M$1*3/2)+1)*(-P397/($M$1*3/2)+1)+(-P397/($M$1*3/2)+1)+1)</f>
        <v>0.44551090845135</v>
      </c>
      <c r="R397" s="2" t="n">
        <f aca="false">+P397*P397*P397*0.613*Q397*$M$4</f>
        <v>73.7918886526829</v>
      </c>
      <c r="S397" s="3" t="n">
        <f aca="false">+P397*P397*P397*0.613*Q397*$M$4*24</f>
        <v>1771.00532766439</v>
      </c>
      <c r="T397" s="3" t="n">
        <f aca="false">+P397*P397*P397*0.613*$M$2*$M$4*24</f>
        <v>2184.53333333333</v>
      </c>
      <c r="U397" s="3"/>
      <c r="V397" s="3"/>
    </row>
    <row r="398" customFormat="false" ht="12.8" hidden="false" customHeight="false" outlineLevel="0" collapsed="false">
      <c r="D398" s="1"/>
      <c r="E398" s="1"/>
      <c r="F398" s="1"/>
      <c r="H398" s="1"/>
      <c r="I398" s="1"/>
      <c r="N398" s="1" t="n">
        <v>20210131</v>
      </c>
      <c r="O398" s="1" t="n">
        <v>40</v>
      </c>
      <c r="P398" s="1" t="n">
        <f aca="false">+O398/10</f>
        <v>4</v>
      </c>
      <c r="Q398" s="2" t="n">
        <f aca="false">+($M$2/0.593)*0.5*(-1*(-P398/($M$1*3/2)+1)*(-P398/($M$1*3/2)+1)*(-P398/($M$1*3/2)+1)-1*(-P398/($M$1*3/2)+1)*(-P398/($M$1*3/2)+1)+(-P398/($M$1*3/2)+1)+1)</f>
        <v>0.358753516022563</v>
      </c>
      <c r="R398" s="2" t="n">
        <f aca="false">+P398*P398*P398*0.613*Q398*$M$4</f>
        <v>21.6552071634028</v>
      </c>
      <c r="S398" s="3" t="n">
        <f aca="false">+P398*P398*P398*0.613*Q398*$M$4*24</f>
        <v>519.724971921668</v>
      </c>
      <c r="T398" s="3" t="n">
        <f aca="false">+P398*P398*P398*0.613*$M$2*$M$4*24</f>
        <v>796.112730806608</v>
      </c>
      <c r="U398" s="3" t="n">
        <f aca="false">SUM(S368:S398)</f>
        <v>35879.136347375</v>
      </c>
      <c r="V398" s="3" t="n">
        <f aca="false">SUM(T368:T398)</f>
        <v>43383.8896015549</v>
      </c>
    </row>
    <row r="399" customFormat="false" ht="12.8" hidden="false" customHeight="false" outlineLevel="0" collapsed="false">
      <c r="D399" s="1"/>
      <c r="E399" s="1"/>
      <c r="F399" s="1"/>
      <c r="H399" s="1"/>
      <c r="I399" s="1"/>
      <c r="N399" s="1" t="n">
        <v>20210201</v>
      </c>
      <c r="O399" s="1" t="n">
        <v>23</v>
      </c>
      <c r="P399" s="1" t="n">
        <f aca="false">+O399/10</f>
        <v>2.3</v>
      </c>
      <c r="Q399" s="2" t="n">
        <f aca="false">+($M$2/0.593)*0.5*(-1*(-P399/($M$1*3/2)+1)*(-P399/($M$1*3/2)+1)*(-P399/($M$1*3/2)+1)-1*(-P399/($M$1*3/2)+1)*(-P399/($M$1*3/2)+1)+(-P399/($M$1*3/2)+1)+1)</f>
        <v>0.232575694272198</v>
      </c>
      <c r="R399" s="2" t="n">
        <f aca="false">+P399*P399*P399*0.613*Q399*$M$4</f>
        <v>2.66891066259668</v>
      </c>
      <c r="S399" s="3" t="n">
        <f aca="false">+P399*P399*P399*0.613*Q399*$M$4*24</f>
        <v>64.0538559023202</v>
      </c>
      <c r="T399" s="3" t="n">
        <f aca="false">+P399*P399*P399*0.613*$M$2*$M$4*24</f>
        <v>151.348493683187</v>
      </c>
      <c r="U399" s="3"/>
      <c r="V399" s="3"/>
    </row>
    <row r="400" customFormat="false" ht="12.8" hidden="false" customHeight="false" outlineLevel="0" collapsed="false">
      <c r="D400" s="1"/>
      <c r="E400" s="1"/>
      <c r="F400" s="1"/>
      <c r="H400" s="1"/>
      <c r="I400" s="1"/>
      <c r="N400" s="1" t="n">
        <v>20210202</v>
      </c>
      <c r="O400" s="1" t="n">
        <v>36</v>
      </c>
      <c r="P400" s="1" t="n">
        <f aca="false">+O400/10</f>
        <v>3.6</v>
      </c>
      <c r="Q400" s="2" t="n">
        <f aca="false">+($M$2/0.593)*0.5*(-1*(-P400/($M$1*3/2)+1)*(-P400/($M$1*3/2)+1)*(-P400/($M$1*3/2)+1)-1*(-P400/($M$1*3/2)+1)*(-P400/($M$1*3/2)+1)+(-P400/($M$1*3/2)+1)+1)</f>
        <v>0.332339295162196</v>
      </c>
      <c r="R400" s="2" t="n">
        <f aca="false">+P400*P400*P400*0.613*Q400*$M$4</f>
        <v>14.6243105019121</v>
      </c>
      <c r="S400" s="3" t="n">
        <f aca="false">+P400*P400*P400*0.613*Q400*$M$4*24</f>
        <v>350.983452045891</v>
      </c>
      <c r="T400" s="3" t="n">
        <f aca="false">+P400*P400*P400*0.613*$M$2*$M$4*24</f>
        <v>580.366180758017</v>
      </c>
      <c r="U400" s="3"/>
      <c r="V400" s="3"/>
    </row>
    <row r="401" customFormat="false" ht="12.8" hidden="false" customHeight="false" outlineLevel="0" collapsed="false">
      <c r="D401" s="1"/>
      <c r="E401" s="1"/>
      <c r="F401" s="1"/>
      <c r="H401" s="1"/>
      <c r="I401" s="1"/>
      <c r="N401" s="1" t="n">
        <v>20210203</v>
      </c>
      <c r="O401" s="1" t="n">
        <v>36</v>
      </c>
      <c r="P401" s="1" t="n">
        <f aca="false">+O401/10</f>
        <v>3.6</v>
      </c>
      <c r="Q401" s="2" t="n">
        <f aca="false">+($M$2/0.593)*0.5*(-1*(-P401/($M$1*3/2)+1)*(-P401/($M$1*3/2)+1)*(-P401/($M$1*3/2)+1)-1*(-P401/($M$1*3/2)+1)*(-P401/($M$1*3/2)+1)+(-P401/($M$1*3/2)+1)+1)</f>
        <v>0.332339295162196</v>
      </c>
      <c r="R401" s="2" t="n">
        <f aca="false">+P401*P401*P401*0.613*Q401*$M$4</f>
        <v>14.6243105019121</v>
      </c>
      <c r="S401" s="3" t="n">
        <f aca="false">+P401*P401*P401*0.613*Q401*$M$4*24</f>
        <v>350.983452045891</v>
      </c>
      <c r="T401" s="3" t="n">
        <f aca="false">+P401*P401*P401*0.613*$M$2*$M$4*24</f>
        <v>580.366180758017</v>
      </c>
      <c r="U401" s="3"/>
      <c r="V401" s="3"/>
    </row>
    <row r="402" customFormat="false" ht="12.8" hidden="false" customHeight="false" outlineLevel="0" collapsed="false">
      <c r="D402" s="1"/>
      <c r="E402" s="1"/>
      <c r="F402" s="1"/>
      <c r="H402" s="1"/>
      <c r="I402" s="1"/>
      <c r="N402" s="1" t="n">
        <v>20210204</v>
      </c>
      <c r="O402" s="1" t="n">
        <v>35</v>
      </c>
      <c r="P402" s="1" t="n">
        <f aca="false">+O402/10</f>
        <v>3.5</v>
      </c>
      <c r="Q402" s="2" t="n">
        <f aca="false">+($M$2/0.593)*0.5*(-1*(-P402/($M$1*3/2)+1)*(-P402/($M$1*3/2)+1)*(-P402/($M$1*3/2)+1)-1*(-P402/($M$1*3/2)+1)*(-P402/($M$1*3/2)+1)+(-P402/($M$1*3/2)+1)+1)</f>
        <v>0.325427982798649</v>
      </c>
      <c r="R402" s="2" t="n">
        <f aca="false">+P402*P402*P402*0.613*Q402*$M$4</f>
        <v>13.1596770018966</v>
      </c>
      <c r="S402" s="3" t="n">
        <f aca="false">+P402*P402*P402*0.613*Q402*$M$4*24</f>
        <v>315.832248045518</v>
      </c>
      <c r="T402" s="3" t="n">
        <f aca="false">+P402*P402*P402*0.613*$M$2*$M$4*24</f>
        <v>533.333333333333</v>
      </c>
      <c r="U402" s="3"/>
      <c r="V402" s="3"/>
    </row>
    <row r="403" customFormat="false" ht="12.8" hidden="false" customHeight="false" outlineLevel="0" collapsed="false">
      <c r="D403" s="1"/>
      <c r="E403" s="1"/>
      <c r="F403" s="1"/>
      <c r="H403" s="1"/>
      <c r="I403" s="1"/>
      <c r="N403" s="1" t="n">
        <v>20210205</v>
      </c>
      <c r="O403" s="1" t="n">
        <v>21</v>
      </c>
      <c r="P403" s="1" t="n">
        <f aca="false">+O403/10</f>
        <v>2.1</v>
      </c>
      <c r="Q403" s="2" t="n">
        <f aca="false">+($M$2/0.593)*0.5*(-1*(-P403/($M$1*3/2)+1)*(-P403/($M$1*3/2)+1)*(-P403/($M$1*3/2)+1)-1*(-P403/($M$1*3/2)+1)*(-P403/($M$1*3/2)+1)+(-P403/($M$1*3/2)+1)+1)</f>
        <v>0.215270610621306</v>
      </c>
      <c r="R403" s="2" t="n">
        <f aca="false">+P403*P403*P403*0.613*Q403*$M$4</f>
        <v>1.88030728873899</v>
      </c>
      <c r="S403" s="3" t="n">
        <f aca="false">+P403*P403*P403*0.613*Q403*$M$4*24</f>
        <v>45.1273749297358</v>
      </c>
      <c r="T403" s="3" t="n">
        <f aca="false">+P403*P403*P403*0.613*$M$2*$M$4*24</f>
        <v>115.2</v>
      </c>
      <c r="U403" s="3"/>
      <c r="V403" s="3"/>
    </row>
    <row r="404" customFormat="false" ht="12.8" hidden="false" customHeight="false" outlineLevel="0" collapsed="false">
      <c r="D404" s="1"/>
      <c r="E404" s="1"/>
      <c r="F404" s="1"/>
      <c r="H404" s="1"/>
      <c r="I404" s="1"/>
      <c r="N404" s="1" t="n">
        <v>20210206</v>
      </c>
      <c r="O404" s="1" t="n">
        <v>54</v>
      </c>
      <c r="P404" s="1" t="n">
        <f aca="false">+O404/10</f>
        <v>5.4</v>
      </c>
      <c r="Q404" s="2" t="n">
        <f aca="false">+($M$2/0.593)*0.5*(-1*(-P404/($M$1*3/2)+1)*(-P404/($M$1*3/2)+1)*(-P404/($M$1*3/2)+1)-1*(-P404/($M$1*3/2)+1)*(-P404/($M$1*3/2)+1)+(-P404/($M$1*3/2)+1)+1)</f>
        <v>0.436260167374724</v>
      </c>
      <c r="R404" s="2" t="n">
        <f aca="false">+P404*P404*P404*0.613*Q404*$M$4</f>
        <v>64.7907554435976</v>
      </c>
      <c r="S404" s="3" t="n">
        <f aca="false">+P404*P404*P404*0.613*Q404*$M$4*24</f>
        <v>1554.97813064634</v>
      </c>
      <c r="T404" s="3" t="n">
        <f aca="false">+P404*P404*P404*0.613*$M$2*$M$4*24</f>
        <v>1958.73586005831</v>
      </c>
      <c r="U404" s="3"/>
      <c r="V404" s="3"/>
    </row>
    <row r="405" customFormat="false" ht="12.8" hidden="false" customHeight="false" outlineLevel="0" collapsed="false">
      <c r="D405" s="1"/>
      <c r="E405" s="1"/>
      <c r="F405" s="1"/>
      <c r="H405" s="1"/>
      <c r="I405" s="1"/>
      <c r="N405" s="1" t="n">
        <v>20210207</v>
      </c>
      <c r="O405" s="1" t="n">
        <v>62</v>
      </c>
      <c r="P405" s="1" t="n">
        <f aca="false">+O405/10</f>
        <v>6.2</v>
      </c>
      <c r="Q405" s="2" t="n">
        <f aca="false">+($M$2/0.593)*0.5*(-1*(-P405/($M$1*3/2)+1)*(-P405/($M$1*3/2)+1)*(-P405/($M$1*3/2)+1)-1*(-P405/($M$1*3/2)+1)*(-P405/($M$1*3/2)+1)+(-P405/($M$1*3/2)+1)+1)</f>
        <v>0.47065591274032</v>
      </c>
      <c r="R405" s="2" t="n">
        <f aca="false">+P405*P405*P405*0.613*Q405*$M$4</f>
        <v>105.794914060443</v>
      </c>
      <c r="S405" s="3" t="n">
        <f aca="false">+P405*P405*P405*0.613*Q405*$M$4*24</f>
        <v>2539.07793745063</v>
      </c>
      <c r="T405" s="3" t="n">
        <f aca="false">+P405*P405*P405*0.613*$M$2*$M$4*24</f>
        <v>2964.62429543246</v>
      </c>
      <c r="U405" s="3"/>
      <c r="V405" s="3"/>
    </row>
    <row r="406" customFormat="false" ht="12.8" hidden="false" customHeight="false" outlineLevel="0" collapsed="false">
      <c r="D406" s="1"/>
      <c r="E406" s="1"/>
      <c r="F406" s="1"/>
      <c r="H406" s="1"/>
      <c r="I406" s="1"/>
      <c r="N406" s="1" t="n">
        <v>20210208</v>
      </c>
      <c r="O406" s="1" t="n">
        <v>65</v>
      </c>
      <c r="P406" s="1" t="n">
        <f aca="false">+O406/10</f>
        <v>6.5</v>
      </c>
      <c r="Q406" s="2" t="n">
        <f aca="false">+($M$2/0.593)*0.5*(-1*(-P406/($M$1*3/2)+1)*(-P406/($M$1*3/2)+1)*(-P406/($M$1*3/2)+1)-1*(-P406/($M$1*3/2)+1)*(-P406/($M$1*3/2)+1)+(-P406/($M$1*3/2)+1)+1)</f>
        <v>0.481797077303028</v>
      </c>
      <c r="R406" s="2" t="n">
        <f aca="false">+P406*P406*P406*0.613*Q406*$M$4</f>
        <v>124.793059908064</v>
      </c>
      <c r="S406" s="3" t="n">
        <f aca="false">+P406*P406*P406*0.613*Q406*$M$4*24</f>
        <v>2995.03343779352</v>
      </c>
      <c r="T406" s="3" t="n">
        <f aca="false">+P406*P406*P406*0.613*$M$2*$M$4*24</f>
        <v>3416.13216715257</v>
      </c>
      <c r="U406" s="3"/>
      <c r="V406" s="3"/>
    </row>
    <row r="407" customFormat="false" ht="12.8" hidden="false" customHeight="false" outlineLevel="0" collapsed="false">
      <c r="D407" s="1"/>
      <c r="E407" s="1"/>
      <c r="F407" s="1"/>
      <c r="H407" s="1"/>
      <c r="I407" s="1"/>
      <c r="N407" s="1" t="n">
        <v>20210209</v>
      </c>
      <c r="O407" s="1" t="n">
        <v>35</v>
      </c>
      <c r="P407" s="1" t="n">
        <f aca="false">+O407/10</f>
        <v>3.5</v>
      </c>
      <c r="Q407" s="2" t="n">
        <f aca="false">+($M$2/0.593)*0.5*(-1*(-P407/($M$1*3/2)+1)*(-P407/($M$1*3/2)+1)*(-P407/($M$1*3/2)+1)-1*(-P407/($M$1*3/2)+1)*(-P407/($M$1*3/2)+1)+(-P407/($M$1*3/2)+1)+1)</f>
        <v>0.325427982798649</v>
      </c>
      <c r="R407" s="2" t="n">
        <f aca="false">+P407*P407*P407*0.613*Q407*$M$4</f>
        <v>13.1596770018966</v>
      </c>
      <c r="S407" s="3" t="n">
        <f aca="false">+P407*P407*P407*0.613*Q407*$M$4*24</f>
        <v>315.832248045518</v>
      </c>
      <c r="T407" s="3" t="n">
        <f aca="false">+P407*P407*P407*0.613*$M$2*$M$4*24</f>
        <v>533.333333333333</v>
      </c>
      <c r="U407" s="3"/>
      <c r="V407" s="3"/>
    </row>
    <row r="408" customFormat="false" ht="12.8" hidden="false" customHeight="false" outlineLevel="0" collapsed="false">
      <c r="D408" s="1"/>
      <c r="E408" s="1"/>
      <c r="F408" s="1"/>
      <c r="H408" s="1"/>
      <c r="I408" s="1"/>
      <c r="N408" s="1" t="n">
        <v>20210210</v>
      </c>
      <c r="O408" s="1" t="n">
        <v>33</v>
      </c>
      <c r="P408" s="1" t="n">
        <f aca="false">+O408/10</f>
        <v>3.3</v>
      </c>
      <c r="Q408" s="2" t="n">
        <f aca="false">+($M$2/0.593)*0.5*(-1*(-P408/($M$1*3/2)+1)*(-P408/($M$1*3/2)+1)*(-P408/($M$1*3/2)+1)-1*(-P408/($M$1*3/2)+1)*(-P408/($M$1*3/2)+1)+(-P408/($M$1*3/2)+1)+1)</f>
        <v>0.311231068452854</v>
      </c>
      <c r="R408" s="2" t="n">
        <f aca="false">+P408*P408*P408*0.613*Q408*$M$4</f>
        <v>10.5489920715165</v>
      </c>
      <c r="S408" s="3" t="n">
        <f aca="false">+P408*P408*P408*0.613*Q408*$M$4*24</f>
        <v>253.175809716396</v>
      </c>
      <c r="T408" s="3" t="n">
        <f aca="false">+P408*P408*P408*0.613*$M$2*$M$4*24</f>
        <v>447.029737609329</v>
      </c>
      <c r="U408" s="3"/>
      <c r="V408" s="3"/>
    </row>
    <row r="409" customFormat="false" ht="12.8" hidden="false" customHeight="false" outlineLevel="0" collapsed="false">
      <c r="D409" s="1"/>
      <c r="E409" s="1"/>
      <c r="F409" s="1"/>
      <c r="H409" s="1"/>
      <c r="I409" s="1"/>
      <c r="N409" s="1" t="n">
        <v>20210211</v>
      </c>
      <c r="O409" s="1" t="n">
        <v>21</v>
      </c>
      <c r="P409" s="1" t="n">
        <f aca="false">+O409/10</f>
        <v>2.1</v>
      </c>
      <c r="Q409" s="2" t="n">
        <f aca="false">+($M$2/0.593)*0.5*(-1*(-P409/($M$1*3/2)+1)*(-P409/($M$1*3/2)+1)*(-P409/($M$1*3/2)+1)-1*(-P409/($M$1*3/2)+1)*(-P409/($M$1*3/2)+1)+(-P409/($M$1*3/2)+1)+1)</f>
        <v>0.215270610621306</v>
      </c>
      <c r="R409" s="2" t="n">
        <f aca="false">+P409*P409*P409*0.613*Q409*$M$4</f>
        <v>1.88030728873899</v>
      </c>
      <c r="S409" s="3" t="n">
        <f aca="false">+P409*P409*P409*0.613*Q409*$M$4*24</f>
        <v>45.1273749297358</v>
      </c>
      <c r="T409" s="3" t="n">
        <f aca="false">+P409*P409*P409*0.613*$M$2*$M$4*24</f>
        <v>115.2</v>
      </c>
      <c r="U409" s="3"/>
      <c r="V409" s="3"/>
    </row>
    <row r="410" customFormat="false" ht="12.8" hidden="false" customHeight="false" outlineLevel="0" collapsed="false">
      <c r="D410" s="1"/>
      <c r="E410" s="1"/>
      <c r="F410" s="1"/>
      <c r="H410" s="1"/>
      <c r="I410" s="1"/>
      <c r="N410" s="1" t="n">
        <v>20210212</v>
      </c>
      <c r="O410" s="1" t="n">
        <v>49</v>
      </c>
      <c r="P410" s="1" t="n">
        <f aca="false">+O410/10</f>
        <v>4.9</v>
      </c>
      <c r="Q410" s="2" t="n">
        <f aca="false">+($M$2/0.593)*0.5*(-1*(-P410/($M$1*3/2)+1)*(-P410/($M$1*3/2)+1)*(-P410/($M$1*3/2)+1)-1*(-P410/($M$1*3/2)+1)*(-P410/($M$1*3/2)+1)+(-P410/($M$1*3/2)+1)+1)</f>
        <v>0.411178256266093</v>
      </c>
      <c r="R410" s="2" t="n">
        <f aca="false">+P410*P410*P410*0.613*Q410*$M$4</f>
        <v>45.6251791913636</v>
      </c>
      <c r="S410" s="3" t="n">
        <f aca="false">+P410*P410*P410*0.613*Q410*$M$4*24</f>
        <v>1095.00430059273</v>
      </c>
      <c r="T410" s="3" t="n">
        <f aca="false">+P410*P410*P410*0.613*$M$2*$M$4*24</f>
        <v>1463.46666666667</v>
      </c>
      <c r="U410" s="3"/>
      <c r="V410" s="3"/>
    </row>
    <row r="411" customFormat="false" ht="12.8" hidden="false" customHeight="false" outlineLevel="0" collapsed="false">
      <c r="D411" s="1"/>
      <c r="E411" s="1"/>
      <c r="F411" s="1"/>
      <c r="H411" s="1"/>
      <c r="I411" s="1"/>
      <c r="N411" s="1" t="n">
        <v>20210213</v>
      </c>
      <c r="O411" s="1" t="n">
        <v>38</v>
      </c>
      <c r="P411" s="1" t="n">
        <f aca="false">+O411/10</f>
        <v>3.8</v>
      </c>
      <c r="Q411" s="2" t="n">
        <f aca="false">+($M$2/0.593)*0.5*(-1*(-P411/($M$1*3/2)+1)*(-P411/($M$1*3/2)+1)*(-P411/($M$1*3/2)+1)-1*(-P411/($M$1*3/2)+1)*(-P411/($M$1*3/2)+1)+(-P411/($M$1*3/2)+1)+1)</f>
        <v>0.3457911881567</v>
      </c>
      <c r="R411" s="2" t="n">
        <f aca="false">+P411*P411*P411*0.613*Q411*$M$4</f>
        <v>17.8957916284816</v>
      </c>
      <c r="S411" s="3" t="n">
        <f aca="false">+P411*P411*P411*0.613*Q411*$M$4*24</f>
        <v>429.498999083558</v>
      </c>
      <c r="T411" s="3" t="n">
        <f aca="false">+P411*P411*P411*0.613*$M$2*$M$4*24</f>
        <v>682.567152575316</v>
      </c>
      <c r="U411" s="3"/>
      <c r="V411" s="3"/>
    </row>
    <row r="412" customFormat="false" ht="12.8" hidden="false" customHeight="false" outlineLevel="0" collapsed="false">
      <c r="D412" s="1"/>
      <c r="E412" s="1"/>
      <c r="F412" s="1"/>
      <c r="H412" s="1"/>
      <c r="I412" s="1"/>
      <c r="N412" s="1" t="n">
        <v>20210214</v>
      </c>
      <c r="O412" s="1" t="n">
        <v>39</v>
      </c>
      <c r="P412" s="1" t="n">
        <f aca="false">+O412/10</f>
        <v>3.9</v>
      </c>
      <c r="Q412" s="2" t="n">
        <f aca="false">+($M$2/0.593)*0.5*(-1*(-P412/($M$1*3/2)+1)*(-P412/($M$1*3/2)+1)*(-P412/($M$1*3/2)+1)-1*(-P412/($M$1*3/2)+1)*(-P412/($M$1*3/2)+1)+(-P412/($M$1*3/2)+1)+1)</f>
        <v>0.352333191942101</v>
      </c>
      <c r="R412" s="2" t="n">
        <f aca="false">+P412*P412*P412*0.613*Q412*$M$4</f>
        <v>19.7121312423959</v>
      </c>
      <c r="S412" s="3" t="n">
        <f aca="false">+P412*P412*P412*0.613*Q412*$M$4*24</f>
        <v>473.091149817501</v>
      </c>
      <c r="T412" s="3" t="n">
        <f aca="false">+P412*P412*P412*0.613*$M$2*$M$4*24</f>
        <v>737.884548104956</v>
      </c>
      <c r="U412" s="3"/>
      <c r="V412" s="3"/>
    </row>
    <row r="413" customFormat="false" ht="12.8" hidden="false" customHeight="false" outlineLevel="0" collapsed="false">
      <c r="D413" s="1"/>
      <c r="E413" s="1"/>
      <c r="F413" s="1"/>
      <c r="H413" s="1"/>
      <c r="I413" s="1"/>
      <c r="N413" s="1" t="n">
        <v>20210215</v>
      </c>
      <c r="O413" s="1" t="n">
        <v>47</v>
      </c>
      <c r="P413" s="1" t="n">
        <f aca="false">+O413/10</f>
        <v>4.7</v>
      </c>
      <c r="Q413" s="2" t="n">
        <f aca="false">+($M$2/0.593)*0.5*(-1*(-P413/($M$1*3/2)+1)*(-P413/($M$1*3/2)+1)*(-P413/($M$1*3/2)+1)-1*(-P413/($M$1*3/2)+1)*(-P413/($M$1*3/2)+1)+(-P413/($M$1*3/2)+1)+1)</f>
        <v>0.400348525334153</v>
      </c>
      <c r="R413" s="2" t="n">
        <f aca="false">+P413*P413*P413*0.613*Q413*$M$4</f>
        <v>39.2028832831433</v>
      </c>
      <c r="S413" s="3" t="n">
        <f aca="false">+P413*P413*P413*0.613*Q413*$M$4*24</f>
        <v>940.869198795438</v>
      </c>
      <c r="T413" s="3" t="n">
        <f aca="false">+P413*P413*P413*0.613*$M$2*$M$4*24</f>
        <v>1291.4814382896</v>
      </c>
      <c r="U413" s="3"/>
      <c r="V413" s="3"/>
    </row>
    <row r="414" customFormat="false" ht="12.8" hidden="false" customHeight="false" outlineLevel="0" collapsed="false">
      <c r="D414" s="1"/>
      <c r="E414" s="1"/>
      <c r="F414" s="1"/>
      <c r="H414" s="1"/>
      <c r="I414" s="1"/>
      <c r="N414" s="1" t="n">
        <v>20210216</v>
      </c>
      <c r="O414" s="1" t="n">
        <v>47</v>
      </c>
      <c r="P414" s="1" t="n">
        <f aca="false">+O414/10</f>
        <v>4.7</v>
      </c>
      <c r="Q414" s="2" t="n">
        <f aca="false">+($M$2/0.593)*0.5*(-1*(-P414/($M$1*3/2)+1)*(-P414/($M$1*3/2)+1)*(-P414/($M$1*3/2)+1)-1*(-P414/($M$1*3/2)+1)*(-P414/($M$1*3/2)+1)+(-P414/($M$1*3/2)+1)+1)</f>
        <v>0.400348525334153</v>
      </c>
      <c r="R414" s="2" t="n">
        <f aca="false">+P414*P414*P414*0.613*Q414*$M$4</f>
        <v>39.2028832831433</v>
      </c>
      <c r="S414" s="3" t="n">
        <f aca="false">+P414*P414*P414*0.613*Q414*$M$4*24</f>
        <v>940.869198795438</v>
      </c>
      <c r="T414" s="3" t="n">
        <f aca="false">+P414*P414*P414*0.613*$M$2*$M$4*24</f>
        <v>1291.4814382896</v>
      </c>
      <c r="U414" s="3"/>
      <c r="V414" s="3"/>
    </row>
    <row r="415" customFormat="false" ht="12.8" hidden="false" customHeight="false" outlineLevel="0" collapsed="false">
      <c r="D415" s="1"/>
      <c r="E415" s="1"/>
      <c r="F415" s="1"/>
      <c r="H415" s="1"/>
      <c r="I415" s="1"/>
      <c r="N415" s="1" t="n">
        <v>20210217</v>
      </c>
      <c r="O415" s="1" t="n">
        <v>56</v>
      </c>
      <c r="P415" s="1" t="n">
        <f aca="false">+O415/10</f>
        <v>5.6</v>
      </c>
      <c r="Q415" s="2" t="n">
        <f aca="false">+($M$2/0.593)*0.5*(-1*(-P415/($M$1*3/2)+1)*(-P415/($M$1*3/2)+1)*(-P415/($M$1*3/2)+1)-1*(-P415/($M$1*3/2)+1)*(-P415/($M$1*3/2)+1)+(-P415/($M$1*3/2)+1)+1)</f>
        <v>0.44551090845135</v>
      </c>
      <c r="R415" s="2" t="n">
        <f aca="false">+P415*P415*P415*0.613*Q415*$M$4</f>
        <v>73.7918886526829</v>
      </c>
      <c r="S415" s="3" t="n">
        <f aca="false">+P415*P415*P415*0.613*Q415*$M$4*24</f>
        <v>1771.00532766439</v>
      </c>
      <c r="T415" s="3" t="n">
        <f aca="false">+P415*P415*P415*0.613*$M$2*$M$4*24</f>
        <v>2184.53333333333</v>
      </c>
      <c r="U415" s="3"/>
      <c r="V415" s="3"/>
    </row>
    <row r="416" customFormat="false" ht="12.8" hidden="false" customHeight="false" outlineLevel="0" collapsed="false">
      <c r="D416" s="1"/>
      <c r="E416" s="1"/>
      <c r="F416" s="1"/>
      <c r="H416" s="1"/>
      <c r="I416" s="1"/>
      <c r="N416" s="1" t="n">
        <v>20210218</v>
      </c>
      <c r="O416" s="1" t="n">
        <v>45</v>
      </c>
      <c r="P416" s="1" t="n">
        <f aca="false">+O416/10</f>
        <v>4.5</v>
      </c>
      <c r="Q416" s="2" t="n">
        <f aca="false">+($M$2/0.593)*0.5*(-1*(-P416/($M$1*3/2)+1)*(-P416/($M$1*3/2)+1)*(-P416/($M$1*3/2)+1)-1*(-P416/($M$1*3/2)+1)*(-P416/($M$1*3/2)+1)+(-P416/($M$1*3/2)+1)+1)</f>
        <v>0.389054846053559</v>
      </c>
      <c r="R416" s="2" t="n">
        <f aca="false">+P416*P416*P416*0.613*Q416*$M$4</f>
        <v>33.4375595787492</v>
      </c>
      <c r="S416" s="3" t="n">
        <f aca="false">+P416*P416*P416*0.613*Q416*$M$4*24</f>
        <v>802.501429889982</v>
      </c>
      <c r="T416" s="3" t="n">
        <f aca="false">+P416*P416*P416*0.613*$M$2*$M$4*24</f>
        <v>1133.527696793</v>
      </c>
      <c r="U416" s="3"/>
      <c r="V416" s="3"/>
    </row>
    <row r="417" customFormat="false" ht="12.8" hidden="false" customHeight="false" outlineLevel="0" collapsed="false">
      <c r="D417" s="1"/>
      <c r="E417" s="1"/>
      <c r="F417" s="1"/>
      <c r="H417" s="1"/>
      <c r="I417" s="1"/>
      <c r="N417" s="1" t="n">
        <v>20210219</v>
      </c>
      <c r="O417" s="1" t="n">
        <v>42</v>
      </c>
      <c r="P417" s="1" t="n">
        <f aca="false">+O417/10</f>
        <v>4.2</v>
      </c>
      <c r="Q417" s="2" t="n">
        <f aca="false">+($M$2/0.593)*0.5*(-1*(-P417/($M$1*3/2)+1)*(-P417/($M$1*3/2)+1)*(-P417/($M$1*3/2)+1)-1*(-P417/($M$1*3/2)+1)*(-P417/($M$1*3/2)+1)+(-P417/($M$1*3/2)+1)+1)</f>
        <v>0.371231971377558</v>
      </c>
      <c r="R417" s="2" t="n">
        <f aca="false">+P417*P417*P417*0.613*Q417*$M$4</f>
        <v>25.9405658609706</v>
      </c>
      <c r="S417" s="3" t="n">
        <f aca="false">+P417*P417*P417*0.613*Q417*$M$4*24</f>
        <v>622.573580663294</v>
      </c>
      <c r="T417" s="3" t="n">
        <f aca="false">+P417*P417*P417*0.613*$M$2*$M$4*24</f>
        <v>921.6</v>
      </c>
      <c r="U417" s="3"/>
      <c r="V417" s="3"/>
    </row>
    <row r="418" customFormat="false" ht="12.8" hidden="false" customHeight="false" outlineLevel="0" collapsed="false">
      <c r="D418" s="1"/>
      <c r="E418" s="1"/>
      <c r="F418" s="1"/>
      <c r="H418" s="1"/>
      <c r="I418" s="1"/>
      <c r="N418" s="1" t="n">
        <v>20210220</v>
      </c>
      <c r="O418" s="1" t="n">
        <v>40</v>
      </c>
      <c r="P418" s="1" t="n">
        <f aca="false">+O418/10</f>
        <v>4</v>
      </c>
      <c r="Q418" s="2" t="n">
        <f aca="false">+($M$2/0.593)*0.5*(-1*(-P418/($M$1*3/2)+1)*(-P418/($M$1*3/2)+1)*(-P418/($M$1*3/2)+1)-1*(-P418/($M$1*3/2)+1)*(-P418/($M$1*3/2)+1)+(-P418/($M$1*3/2)+1)+1)</f>
        <v>0.358753516022563</v>
      </c>
      <c r="R418" s="2" t="n">
        <f aca="false">+P418*P418*P418*0.613*Q418*$M$4</f>
        <v>21.6552071634028</v>
      </c>
      <c r="S418" s="3" t="n">
        <f aca="false">+P418*P418*P418*0.613*Q418*$M$4*24</f>
        <v>519.724971921668</v>
      </c>
      <c r="T418" s="3" t="n">
        <f aca="false">+P418*P418*P418*0.613*$M$2*$M$4*24</f>
        <v>796.112730806608</v>
      </c>
      <c r="U418" s="3"/>
      <c r="V418" s="3"/>
    </row>
    <row r="419" customFormat="false" ht="12.8" hidden="false" customHeight="false" outlineLevel="0" collapsed="false">
      <c r="D419" s="1"/>
      <c r="E419" s="1"/>
      <c r="F419" s="1"/>
      <c r="H419" s="1"/>
      <c r="I419" s="1"/>
      <c r="N419" s="1" t="n">
        <v>20210221</v>
      </c>
      <c r="O419" s="1" t="n">
        <v>34</v>
      </c>
      <c r="P419" s="1" t="n">
        <f aca="false">+O419/10</f>
        <v>3.4</v>
      </c>
      <c r="Q419" s="2" t="n">
        <f aca="false">+($M$2/0.593)*0.5*(-1*(-P419/($M$1*3/2)+1)*(-P419/($M$1*3/2)+1)*(-P419/($M$1*3/2)+1)-1*(-P419/($M$1*3/2)+1)*(-P419/($M$1*3/2)+1)+(-P419/($M$1*3/2)+1)+1)</f>
        <v>0.318392144421275</v>
      </c>
      <c r="R419" s="2" t="n">
        <f aca="false">+P419*P419*P419*0.613*Q419*$M$4</f>
        <v>11.8028067871346</v>
      </c>
      <c r="S419" s="3" t="n">
        <f aca="false">+P419*P419*P419*0.613*Q419*$M$4*24</f>
        <v>283.26736289123</v>
      </c>
      <c r="T419" s="3" t="n">
        <f aca="false">+P419*P419*P419*0.613*$M$2*$M$4*24</f>
        <v>488.912730806608</v>
      </c>
      <c r="U419" s="3"/>
      <c r="V419" s="3"/>
    </row>
    <row r="420" customFormat="false" ht="12.8" hidden="false" customHeight="false" outlineLevel="0" collapsed="false">
      <c r="D420" s="1"/>
      <c r="E420" s="1"/>
      <c r="F420" s="1"/>
      <c r="H420" s="1"/>
      <c r="I420" s="1"/>
      <c r="N420" s="1" t="n">
        <v>20210222</v>
      </c>
      <c r="O420" s="1" t="n">
        <v>35</v>
      </c>
      <c r="P420" s="1" t="n">
        <f aca="false">+O420/10</f>
        <v>3.5</v>
      </c>
      <c r="Q420" s="2" t="n">
        <f aca="false">+($M$2/0.593)*0.5*(-1*(-P420/($M$1*3/2)+1)*(-P420/($M$1*3/2)+1)*(-P420/($M$1*3/2)+1)-1*(-P420/($M$1*3/2)+1)*(-P420/($M$1*3/2)+1)+(-P420/($M$1*3/2)+1)+1)</f>
        <v>0.325427982798649</v>
      </c>
      <c r="R420" s="2" t="n">
        <f aca="false">+P420*P420*P420*0.613*Q420*$M$4</f>
        <v>13.1596770018966</v>
      </c>
      <c r="S420" s="3" t="n">
        <f aca="false">+P420*P420*P420*0.613*Q420*$M$4*24</f>
        <v>315.832248045518</v>
      </c>
      <c r="T420" s="3" t="n">
        <f aca="false">+P420*P420*P420*0.613*$M$2*$M$4*24</f>
        <v>533.333333333333</v>
      </c>
      <c r="U420" s="3"/>
      <c r="V420" s="3"/>
    </row>
    <row r="421" customFormat="false" ht="12.8" hidden="false" customHeight="false" outlineLevel="0" collapsed="false">
      <c r="D421" s="1"/>
      <c r="E421" s="1"/>
      <c r="F421" s="1"/>
      <c r="H421" s="1"/>
      <c r="I421" s="1"/>
      <c r="N421" s="1" t="n">
        <v>20210223</v>
      </c>
      <c r="O421" s="1" t="n">
        <v>45</v>
      </c>
      <c r="P421" s="1" t="n">
        <f aca="false">+O421/10</f>
        <v>4.5</v>
      </c>
      <c r="Q421" s="2" t="n">
        <f aca="false">+($M$2/0.593)*0.5*(-1*(-P421/($M$1*3/2)+1)*(-P421/($M$1*3/2)+1)*(-P421/($M$1*3/2)+1)-1*(-P421/($M$1*3/2)+1)*(-P421/($M$1*3/2)+1)+(-P421/($M$1*3/2)+1)+1)</f>
        <v>0.389054846053559</v>
      </c>
      <c r="R421" s="2" t="n">
        <f aca="false">+P421*P421*P421*0.613*Q421*$M$4</f>
        <v>33.4375595787492</v>
      </c>
      <c r="S421" s="3" t="n">
        <f aca="false">+P421*P421*P421*0.613*Q421*$M$4*24</f>
        <v>802.501429889982</v>
      </c>
      <c r="T421" s="3" t="n">
        <f aca="false">+P421*P421*P421*0.613*$M$2*$M$4*24</f>
        <v>1133.527696793</v>
      </c>
      <c r="U421" s="3"/>
      <c r="V421" s="3"/>
    </row>
    <row r="422" customFormat="false" ht="12.8" hidden="false" customHeight="false" outlineLevel="0" collapsed="false">
      <c r="D422" s="1"/>
      <c r="E422" s="1"/>
      <c r="F422" s="1"/>
      <c r="H422" s="1"/>
      <c r="I422" s="1"/>
      <c r="N422" s="1" t="n">
        <v>20210224</v>
      </c>
      <c r="O422" s="1" t="n">
        <v>43</v>
      </c>
      <c r="P422" s="1" t="n">
        <f aca="false">+O422/10</f>
        <v>4.3</v>
      </c>
      <c r="Q422" s="2" t="n">
        <f aca="false">+($M$2/0.593)*0.5*(-1*(-P422/($M$1*3/2)+1)*(-P422/($M$1*3/2)+1)*(-P422/($M$1*3/2)+1)-1*(-P422/($M$1*3/2)+1)*(-P422/($M$1*3/2)+1)+(-P422/($M$1*3/2)+1)+1)</f>
        <v>0.377291525806536</v>
      </c>
      <c r="R422" s="2" t="n">
        <f aca="false">+P422*P422*P422*0.613*Q422*$M$4</f>
        <v>28.2923238197351</v>
      </c>
      <c r="S422" s="3" t="n">
        <f aca="false">+P422*P422*P422*0.613*Q422*$M$4*24</f>
        <v>679.015771673643</v>
      </c>
      <c r="T422" s="3" t="n">
        <f aca="false">+P422*P422*P422*0.613*$M$2*$M$4*24</f>
        <v>989.008357628766</v>
      </c>
      <c r="U422" s="3"/>
      <c r="V422" s="3"/>
    </row>
    <row r="423" customFormat="false" ht="12.8" hidden="false" customHeight="false" outlineLevel="0" collapsed="false">
      <c r="D423" s="1"/>
      <c r="E423" s="1"/>
      <c r="F423" s="1"/>
      <c r="H423" s="1"/>
      <c r="I423" s="1"/>
      <c r="N423" s="1" t="n">
        <v>20210225</v>
      </c>
      <c r="O423" s="1" t="n">
        <v>31</v>
      </c>
      <c r="P423" s="1" t="n">
        <f aca="false">+O423/10</f>
        <v>3.1</v>
      </c>
      <c r="Q423" s="2" t="n">
        <f aca="false">+($M$2/0.593)*0.5*(-1*(-P423/($M$1*3/2)+1)*(-P423/($M$1*3/2)+1)*(-P423/($M$1*3/2)+1)-1*(-P423/($M$1*3/2)+1)*(-P423/($M$1*3/2)+1)+(-P423/($M$1*3/2)+1)+1)</f>
        <v>0.29653035743398</v>
      </c>
      <c r="R423" s="2" t="n">
        <f aca="false">+P423*P423*P423*0.613*Q423*$M$4</f>
        <v>8.33183086407682</v>
      </c>
      <c r="S423" s="3" t="n">
        <f aca="false">+P423*P423*P423*0.613*Q423*$M$4*24</f>
        <v>199.963940737844</v>
      </c>
      <c r="T423" s="3" t="n">
        <f aca="false">+P423*P423*P423*0.613*$M$2*$M$4*24</f>
        <v>370.578036929057</v>
      </c>
      <c r="U423" s="3"/>
      <c r="V423" s="3"/>
    </row>
    <row r="424" customFormat="false" ht="12.8" hidden="false" customHeight="false" outlineLevel="0" collapsed="false">
      <c r="D424" s="1"/>
      <c r="E424" s="1"/>
      <c r="F424" s="1"/>
      <c r="H424" s="1"/>
      <c r="I424" s="1"/>
      <c r="N424" s="1" t="n">
        <v>20210226</v>
      </c>
      <c r="O424" s="1" t="n">
        <v>27</v>
      </c>
      <c r="P424" s="1" t="n">
        <f aca="false">+O424/10</f>
        <v>2.7</v>
      </c>
      <c r="Q424" s="2" t="n">
        <f aca="false">+($M$2/0.593)*0.5*(-1*(-P424/($M$1*3/2)+1)*(-P424/($M$1*3/2)+1)*(-P424/($M$1*3/2)+1)-1*(-P424/($M$1*3/2)+1)*(-P424/($M$1*3/2)+1)+(-P424/($M$1*3/2)+1)+1)</f>
        <v>0.265594774905897</v>
      </c>
      <c r="R424" s="2" t="n">
        <f aca="false">+P424*P424*P424*0.613*Q424*$M$4</f>
        <v>4.93056878524405</v>
      </c>
      <c r="S424" s="3" t="n">
        <f aca="false">+P424*P424*P424*0.613*Q424*$M$4*24</f>
        <v>118.333650845857</v>
      </c>
      <c r="T424" s="3" t="n">
        <f aca="false">+P424*P424*P424*0.613*$M$2*$M$4*24</f>
        <v>244.841982507289</v>
      </c>
      <c r="U424" s="3"/>
      <c r="V424" s="3"/>
    </row>
    <row r="425" customFormat="false" ht="12.8" hidden="false" customHeight="false" outlineLevel="0" collapsed="false">
      <c r="D425" s="1"/>
      <c r="E425" s="1"/>
      <c r="F425" s="1"/>
      <c r="H425" s="1"/>
      <c r="I425" s="1"/>
      <c r="N425" s="1" t="n">
        <v>20210227</v>
      </c>
      <c r="O425" s="1" t="n">
        <v>18</v>
      </c>
      <c r="P425" s="1" t="n">
        <f aca="false">+O425/10</f>
        <v>1.8</v>
      </c>
      <c r="Q425" s="2" t="n">
        <f aca="false">+($M$2/0.593)*0.5*(-1*(-P425/($M$1*3/2)+1)*(-P425/($M$1*3/2)+1)*(-P425/($M$1*3/2)+1)-1*(-P425/($M$1*3/2)+1)*(-P425/($M$1*3/2)+1)+(-P425/($M$1*3/2)+1)+1)</f>
        <v>0.188302545489923</v>
      </c>
      <c r="R425" s="2" t="n">
        <f aca="false">+P425*P425*P425*0.613*Q425*$M$4</f>
        <v>1.03576184551134</v>
      </c>
      <c r="S425" s="3" t="n">
        <f aca="false">+P425*P425*P425*0.613*Q425*$M$4*24</f>
        <v>24.8582842922721</v>
      </c>
      <c r="T425" s="3" t="n">
        <f aca="false">+P425*P425*P425*0.613*$M$2*$M$4*24</f>
        <v>72.5457725947522</v>
      </c>
      <c r="U425" s="3"/>
      <c r="V425" s="3"/>
    </row>
    <row r="426" customFormat="false" ht="12.8" hidden="false" customHeight="false" outlineLevel="0" collapsed="false">
      <c r="D426" s="1"/>
      <c r="E426" s="1"/>
      <c r="F426" s="1"/>
      <c r="H426" s="1"/>
      <c r="I426" s="1"/>
      <c r="N426" s="1" t="n">
        <v>20210228</v>
      </c>
      <c r="O426" s="1" t="n">
        <v>32</v>
      </c>
      <c r="P426" s="1" t="n">
        <f aca="false">+O426/10</f>
        <v>3.2</v>
      </c>
      <c r="Q426" s="2" t="n">
        <f aca="false">+($M$2/0.593)*0.5*(-1*(-P426/($M$1*3/2)+1)*(-P426/($M$1*3/2)+1)*(-P426/($M$1*3/2)+1)-1*(-P426/($M$1*3/2)+1)*(-P426/($M$1*3/2)+1)+(-P426/($M$1*3/2)+1)+1)</f>
        <v>0.303944043316163</v>
      </c>
      <c r="R426" s="2" t="n">
        <f aca="false">+P426*P426*P426*0.613*Q426*$M$4</f>
        <v>9.3935504914301</v>
      </c>
      <c r="S426" s="3" t="n">
        <f aca="false">+P426*P426*P426*0.613*Q426*$M$4*24</f>
        <v>225.445211794322</v>
      </c>
      <c r="T426" s="3" t="n">
        <f aca="false">+P426*P426*P426*0.613*$M$2*$M$4*24</f>
        <v>407.609718172984</v>
      </c>
      <c r="U426" s="3" t="n">
        <f aca="false">SUM(S399:S426)</f>
        <v>19074.5613789462</v>
      </c>
      <c r="V426" s="3" t="n">
        <f aca="false">SUM(T399:T426)</f>
        <v>26138.6822157434</v>
      </c>
    </row>
    <row r="427" customFormat="false" ht="12.8" hidden="false" customHeight="false" outlineLevel="0" collapsed="false">
      <c r="D427" s="1"/>
      <c r="E427" s="1"/>
      <c r="F427" s="1"/>
      <c r="H427" s="1"/>
      <c r="I427" s="1"/>
      <c r="N427" s="1" t="n">
        <v>20210301</v>
      </c>
      <c r="O427" s="1" t="n">
        <v>39</v>
      </c>
      <c r="P427" s="1" t="n">
        <f aca="false">+O427/10</f>
        <v>3.9</v>
      </c>
      <c r="Q427" s="2" t="n">
        <f aca="false">+($M$2/0.593)*0.5*(-1*(-P427/($M$1*3/2)+1)*(-P427/($M$1*3/2)+1)*(-P427/($M$1*3/2)+1)-1*(-P427/($M$1*3/2)+1)*(-P427/($M$1*3/2)+1)+(-P427/($M$1*3/2)+1)+1)</f>
        <v>0.352333191942101</v>
      </c>
      <c r="R427" s="2" t="n">
        <f aca="false">+P427*P427*P427*0.613*Q427*$M$4</f>
        <v>19.7121312423959</v>
      </c>
      <c r="S427" s="3" t="n">
        <f aca="false">+P427*P427*P427*0.613*Q427*$M$4*24</f>
        <v>473.091149817501</v>
      </c>
      <c r="T427" s="3" t="n">
        <f aca="false">+P427*P427*P427*0.613*$M$2*$M$4*24</f>
        <v>737.884548104956</v>
      </c>
      <c r="U427" s="3"/>
      <c r="V427" s="3"/>
    </row>
    <row r="428" customFormat="false" ht="12.8" hidden="false" customHeight="false" outlineLevel="0" collapsed="false">
      <c r="D428" s="1"/>
      <c r="E428" s="1"/>
      <c r="F428" s="1"/>
      <c r="H428" s="1"/>
      <c r="I428" s="1"/>
      <c r="N428" s="1" t="n">
        <v>20210302</v>
      </c>
      <c r="O428" s="1" t="n">
        <v>20</v>
      </c>
      <c r="P428" s="1" t="n">
        <f aca="false">+O428/10</f>
        <v>2</v>
      </c>
      <c r="Q428" s="2" t="n">
        <f aca="false">+($M$2/0.593)*0.5*(-1*(-P428/($M$1*3/2)+1)*(-P428/($M$1*3/2)+1)*(-P428/($M$1*3/2)+1)-1*(-P428/($M$1*3/2)+1)*(-P428/($M$1*3/2)+1)+(-P428/($M$1*3/2)+1)+1)</f>
        <v>0.206416692442073</v>
      </c>
      <c r="R428" s="2" t="n">
        <f aca="false">+P428*P428*P428*0.613*Q428*$M$4</f>
        <v>1.5574747135497</v>
      </c>
      <c r="S428" s="3" t="n">
        <f aca="false">+P428*P428*P428*0.613*Q428*$M$4*24</f>
        <v>37.3793931251927</v>
      </c>
      <c r="T428" s="3" t="n">
        <f aca="false">+P428*P428*P428*0.613*$M$2*$M$4*24</f>
        <v>99.514091350826</v>
      </c>
      <c r="U428" s="3"/>
      <c r="V428" s="3"/>
    </row>
    <row r="429" customFormat="false" ht="12.8" hidden="false" customHeight="false" outlineLevel="0" collapsed="false">
      <c r="D429" s="1"/>
      <c r="E429" s="1"/>
      <c r="F429" s="1"/>
      <c r="H429" s="1"/>
      <c r="I429" s="1"/>
      <c r="N429" s="1" t="n">
        <v>20210303</v>
      </c>
      <c r="O429" s="1" t="n">
        <v>20</v>
      </c>
      <c r="P429" s="1" t="n">
        <f aca="false">+O429/10</f>
        <v>2</v>
      </c>
      <c r="Q429" s="2" t="n">
        <f aca="false">+($M$2/0.593)*0.5*(-1*(-P429/($M$1*3/2)+1)*(-P429/($M$1*3/2)+1)*(-P429/($M$1*3/2)+1)-1*(-P429/($M$1*3/2)+1)*(-P429/($M$1*3/2)+1)+(-P429/($M$1*3/2)+1)+1)</f>
        <v>0.206416692442073</v>
      </c>
      <c r="R429" s="2" t="n">
        <f aca="false">+P429*P429*P429*0.613*Q429*$M$4</f>
        <v>1.5574747135497</v>
      </c>
      <c r="S429" s="3" t="n">
        <f aca="false">+P429*P429*P429*0.613*Q429*$M$4*24</f>
        <v>37.3793931251927</v>
      </c>
      <c r="T429" s="3" t="n">
        <f aca="false">+P429*P429*P429*0.613*$M$2*$M$4*24</f>
        <v>99.514091350826</v>
      </c>
      <c r="U429" s="3"/>
      <c r="V429" s="3"/>
    </row>
    <row r="430" customFormat="false" ht="12.8" hidden="false" customHeight="false" outlineLevel="0" collapsed="false">
      <c r="D430" s="1"/>
      <c r="E430" s="1"/>
      <c r="F430" s="1"/>
      <c r="H430" s="1"/>
      <c r="I430" s="1"/>
      <c r="N430" s="1" t="n">
        <v>20210304</v>
      </c>
      <c r="O430" s="1" t="n">
        <v>26</v>
      </c>
      <c r="P430" s="1" t="n">
        <f aca="false">+O430/10</f>
        <v>2.6</v>
      </c>
      <c r="Q430" s="2" t="n">
        <f aca="false">+($M$2/0.593)*0.5*(-1*(-P430/($M$1*3/2)+1)*(-P430/($M$1*3/2)+1)*(-P430/($M$1*3/2)+1)-1*(-P430/($M$1*3/2)+1)*(-P430/($M$1*3/2)+1)+(-P430/($M$1*3/2)+1)+1)</f>
        <v>0.257537111637928</v>
      </c>
      <c r="R430" s="2" t="n">
        <f aca="false">+P430*P430*P430*0.613*Q430*$M$4</f>
        <v>4.26919573773573</v>
      </c>
      <c r="S430" s="3" t="n">
        <f aca="false">+P430*P430*P430*0.613*Q430*$M$4*24</f>
        <v>102.460697705658</v>
      </c>
      <c r="T430" s="3" t="n">
        <f aca="false">+P430*P430*P430*0.613*$M$2*$M$4*24</f>
        <v>218.632458697765</v>
      </c>
      <c r="U430" s="3"/>
      <c r="V430" s="3"/>
    </row>
    <row r="431" customFormat="false" ht="12.8" hidden="false" customHeight="false" outlineLevel="0" collapsed="false">
      <c r="D431" s="1"/>
      <c r="E431" s="1"/>
      <c r="F431" s="1"/>
      <c r="H431" s="1"/>
      <c r="I431" s="1"/>
      <c r="N431" s="1" t="n">
        <v>20210305</v>
      </c>
      <c r="O431" s="1" t="n">
        <v>35</v>
      </c>
      <c r="P431" s="1" t="n">
        <f aca="false">+O431/10</f>
        <v>3.5</v>
      </c>
      <c r="Q431" s="2" t="n">
        <f aca="false">+($M$2/0.593)*0.5*(-1*(-P431/($M$1*3/2)+1)*(-P431/($M$1*3/2)+1)*(-P431/($M$1*3/2)+1)-1*(-P431/($M$1*3/2)+1)*(-P431/($M$1*3/2)+1)+(-P431/($M$1*3/2)+1)+1)</f>
        <v>0.325427982798649</v>
      </c>
      <c r="R431" s="2" t="n">
        <f aca="false">+P431*P431*P431*0.613*Q431*$M$4</f>
        <v>13.1596770018966</v>
      </c>
      <c r="S431" s="3" t="n">
        <f aca="false">+P431*P431*P431*0.613*Q431*$M$4*24</f>
        <v>315.832248045518</v>
      </c>
      <c r="T431" s="3" t="n">
        <f aca="false">+P431*P431*P431*0.613*$M$2*$M$4*24</f>
        <v>533.333333333333</v>
      </c>
      <c r="U431" s="3"/>
      <c r="V431" s="3"/>
    </row>
    <row r="432" customFormat="false" ht="12.8" hidden="false" customHeight="false" outlineLevel="0" collapsed="false">
      <c r="D432" s="1"/>
      <c r="E432" s="1"/>
      <c r="F432" s="1"/>
      <c r="H432" s="1"/>
      <c r="I432" s="1"/>
      <c r="N432" s="1" t="n">
        <v>20210306</v>
      </c>
      <c r="O432" s="1" t="n">
        <v>21</v>
      </c>
      <c r="P432" s="1" t="n">
        <f aca="false">+O432/10</f>
        <v>2.1</v>
      </c>
      <c r="Q432" s="2" t="n">
        <f aca="false">+($M$2/0.593)*0.5*(-1*(-P432/($M$1*3/2)+1)*(-P432/($M$1*3/2)+1)*(-P432/($M$1*3/2)+1)-1*(-P432/($M$1*3/2)+1)*(-P432/($M$1*3/2)+1)+(-P432/($M$1*3/2)+1)+1)</f>
        <v>0.215270610621306</v>
      </c>
      <c r="R432" s="2" t="n">
        <f aca="false">+P432*P432*P432*0.613*Q432*$M$4</f>
        <v>1.88030728873899</v>
      </c>
      <c r="S432" s="3" t="n">
        <f aca="false">+P432*P432*P432*0.613*Q432*$M$4*24</f>
        <v>45.1273749297358</v>
      </c>
      <c r="T432" s="3" t="n">
        <f aca="false">+P432*P432*P432*0.613*$M$2*$M$4*24</f>
        <v>115.2</v>
      </c>
      <c r="U432" s="3"/>
      <c r="V432" s="3"/>
    </row>
    <row r="433" customFormat="false" ht="12.8" hidden="false" customHeight="false" outlineLevel="0" collapsed="false">
      <c r="D433" s="1"/>
      <c r="E433" s="1"/>
      <c r="F433" s="1"/>
      <c r="H433" s="1"/>
      <c r="I433" s="1"/>
      <c r="N433" s="1" t="n">
        <v>20210307</v>
      </c>
      <c r="O433" s="1" t="n">
        <v>19</v>
      </c>
      <c r="P433" s="1" t="n">
        <f aca="false">+O433/10</f>
        <v>1.9</v>
      </c>
      <c r="Q433" s="2" t="n">
        <f aca="false">+($M$2/0.593)*0.5*(-1*(-P433/($M$1*3/2)+1)*(-P433/($M$1*3/2)+1)*(-P433/($M$1*3/2)+1)-1*(-P433/($M$1*3/2)+1)*(-P433/($M$1*3/2)+1)+(-P433/($M$1*3/2)+1)+1)</f>
        <v>0.197427574590686</v>
      </c>
      <c r="R433" s="2" t="n">
        <f aca="false">+P433*P433*P433*0.613*Q433*$M$4</f>
        <v>1.2771879596706</v>
      </c>
      <c r="S433" s="3" t="n">
        <f aca="false">+P433*P433*P433*0.613*Q433*$M$4*24</f>
        <v>30.6525110320943</v>
      </c>
      <c r="T433" s="3" t="n">
        <f aca="false">+P433*P433*P433*0.613*$M$2*$M$4*24</f>
        <v>85.3208940719145</v>
      </c>
      <c r="U433" s="3"/>
      <c r="V433" s="3"/>
    </row>
    <row r="434" customFormat="false" ht="12.8" hidden="false" customHeight="false" outlineLevel="0" collapsed="false">
      <c r="D434" s="1"/>
      <c r="E434" s="1"/>
      <c r="F434" s="1"/>
      <c r="H434" s="1"/>
      <c r="I434" s="1"/>
      <c r="N434" s="1" t="n">
        <v>20210308</v>
      </c>
      <c r="O434" s="1" t="n">
        <v>18</v>
      </c>
      <c r="P434" s="1" t="n">
        <f aca="false">+O434/10</f>
        <v>1.8</v>
      </c>
      <c r="Q434" s="2" t="n">
        <f aca="false">+($M$2/0.593)*0.5*(-1*(-P434/($M$1*3/2)+1)*(-P434/($M$1*3/2)+1)*(-P434/($M$1*3/2)+1)-1*(-P434/($M$1*3/2)+1)*(-P434/($M$1*3/2)+1)+(-P434/($M$1*3/2)+1)+1)</f>
        <v>0.188302545489923</v>
      </c>
      <c r="R434" s="2" t="n">
        <f aca="false">+P434*P434*P434*0.613*Q434*$M$4</f>
        <v>1.03576184551134</v>
      </c>
      <c r="S434" s="3" t="n">
        <f aca="false">+P434*P434*P434*0.613*Q434*$M$4*24</f>
        <v>24.8582842922721</v>
      </c>
      <c r="T434" s="3" t="n">
        <f aca="false">+P434*P434*P434*0.613*$M$2*$M$4*24</f>
        <v>72.5457725947522</v>
      </c>
      <c r="U434" s="3"/>
      <c r="V434" s="3"/>
    </row>
    <row r="435" customFormat="false" ht="12.8" hidden="false" customHeight="false" outlineLevel="0" collapsed="false">
      <c r="D435" s="1"/>
      <c r="E435" s="1"/>
      <c r="F435" s="1"/>
      <c r="H435" s="1"/>
      <c r="I435" s="1"/>
      <c r="N435" s="1" t="n">
        <v>20210309</v>
      </c>
      <c r="O435" s="1" t="n">
        <v>33</v>
      </c>
      <c r="P435" s="1" t="n">
        <f aca="false">+O435/10</f>
        <v>3.3</v>
      </c>
      <c r="Q435" s="2" t="n">
        <f aca="false">+($M$2/0.593)*0.5*(-1*(-P435/($M$1*3/2)+1)*(-P435/($M$1*3/2)+1)*(-P435/($M$1*3/2)+1)-1*(-P435/($M$1*3/2)+1)*(-P435/($M$1*3/2)+1)+(-P435/($M$1*3/2)+1)+1)</f>
        <v>0.311231068452854</v>
      </c>
      <c r="R435" s="2" t="n">
        <f aca="false">+P435*P435*P435*0.613*Q435*$M$4</f>
        <v>10.5489920715165</v>
      </c>
      <c r="S435" s="3" t="n">
        <f aca="false">+P435*P435*P435*0.613*Q435*$M$4*24</f>
        <v>253.175809716396</v>
      </c>
      <c r="T435" s="3" t="n">
        <f aca="false">+P435*P435*P435*0.613*$M$2*$M$4*24</f>
        <v>447.029737609329</v>
      </c>
      <c r="U435" s="3"/>
      <c r="V435" s="3"/>
    </row>
    <row r="436" customFormat="false" ht="12.8" hidden="false" customHeight="false" outlineLevel="0" collapsed="false">
      <c r="D436" s="1"/>
      <c r="E436" s="1"/>
      <c r="F436" s="1"/>
      <c r="H436" s="1"/>
      <c r="I436" s="1"/>
      <c r="N436" s="1" t="n">
        <v>20210310</v>
      </c>
      <c r="O436" s="1" t="n">
        <v>53</v>
      </c>
      <c r="P436" s="1" t="n">
        <f aca="false">+O436/10</f>
        <v>5.3</v>
      </c>
      <c r="Q436" s="2" t="n">
        <f aca="false">+($M$2/0.593)*0.5*(-1*(-P436/($M$1*3/2)+1)*(-P436/($M$1*3/2)+1)*(-P436/($M$1*3/2)+1)-1*(-P436/($M$1*3/2)+1)*(-P436/($M$1*3/2)+1)+(-P436/($M$1*3/2)+1)+1)</f>
        <v>0.431468643555107</v>
      </c>
      <c r="R436" s="2" t="n">
        <f aca="false">+P436*P436*P436*0.613*Q436*$M$4</f>
        <v>60.5847124290226</v>
      </c>
      <c r="S436" s="3" t="n">
        <f aca="false">+P436*P436*P436*0.613*Q436*$M$4*24</f>
        <v>1454.03309829654</v>
      </c>
      <c r="T436" s="3" t="n">
        <f aca="false">+P436*P436*P436*0.613*$M$2*$M$4*24</f>
        <v>1851.91992225462</v>
      </c>
      <c r="U436" s="3"/>
      <c r="V436" s="3"/>
    </row>
    <row r="437" customFormat="false" ht="12.8" hidden="false" customHeight="false" outlineLevel="0" collapsed="false">
      <c r="D437" s="1"/>
      <c r="E437" s="1"/>
      <c r="F437" s="1"/>
      <c r="H437" s="1"/>
      <c r="I437" s="1"/>
      <c r="N437" s="1" t="n">
        <v>20210311</v>
      </c>
      <c r="O437" s="1" t="n">
        <v>96</v>
      </c>
      <c r="P437" s="1" t="n">
        <f aca="false">+O437/10</f>
        <v>9.6</v>
      </c>
      <c r="Q437" s="2" t="n">
        <f aca="false">+($M$2/0.593)*0.5*(-1*(-P437/($M$1*3/2)+1)*(-P437/($M$1*3/2)+1)*(-P437/($M$1*3/2)+1)-1*(-P437/($M$1*3/2)+1)*(-P437/($M$1*3/2)+1)+(-P437/($M$1*3/2)+1)+1)</f>
        <v>0.546047282204291</v>
      </c>
      <c r="R437" s="2" t="n">
        <f aca="false">+P437*P437*P437*0.613*Q437*$M$4</f>
        <v>455.648716860965</v>
      </c>
      <c r="S437" s="3" t="n">
        <f aca="false">+P437*P437*P437*0.613*Q437*$M$4*24</f>
        <v>10935.5692046632</v>
      </c>
      <c r="T437" s="3" t="n">
        <f aca="false">+P437*P437*P437*0.613*$M$2*$M$4*24</f>
        <v>11005.4623906706</v>
      </c>
      <c r="U437" s="3"/>
      <c r="V437" s="3"/>
    </row>
    <row r="438" customFormat="false" ht="12.8" hidden="false" customHeight="false" outlineLevel="0" collapsed="false">
      <c r="D438" s="1"/>
      <c r="E438" s="1"/>
      <c r="F438" s="1"/>
      <c r="H438" s="1"/>
      <c r="I438" s="1"/>
      <c r="N438" s="1" t="n">
        <v>20210312</v>
      </c>
      <c r="O438" s="1" t="n">
        <v>78</v>
      </c>
      <c r="P438" s="1" t="n">
        <f aca="false">+O438/10</f>
        <v>7.8</v>
      </c>
      <c r="Q438" s="2" t="n">
        <f aca="false">+($M$2/0.593)*0.5*(-1*(-P438/($M$1*3/2)+1)*(-P438/($M$1*3/2)+1)*(-P438/($M$1*3/2)+1)-1*(-P438/($M$1*3/2)+1)*(-P438/($M$1*3/2)+1)+(-P438/($M$1*3/2)+1)+1)</f>
        <v>0.519591552672649</v>
      </c>
      <c r="R438" s="2" t="n">
        <f aca="false">+P438*P438*P438*0.613*Q438*$M$4</f>
        <v>232.558433050648</v>
      </c>
      <c r="S438" s="3" t="n">
        <f aca="false">+P438*P438*P438*0.613*Q438*$M$4*24</f>
        <v>5581.40239321554</v>
      </c>
      <c r="T438" s="3" t="n">
        <f aca="false">+P438*P438*P438*0.613*$M$2*$M$4*24</f>
        <v>5903.07638483965</v>
      </c>
      <c r="U438" s="3"/>
      <c r="V438" s="3"/>
    </row>
    <row r="439" customFormat="false" ht="12.8" hidden="false" customHeight="false" outlineLevel="0" collapsed="false">
      <c r="D439" s="1"/>
      <c r="E439" s="1"/>
      <c r="F439" s="1"/>
      <c r="H439" s="1"/>
      <c r="I439" s="1"/>
      <c r="N439" s="1" t="n">
        <v>20210313</v>
      </c>
      <c r="O439" s="1" t="n">
        <v>84</v>
      </c>
      <c r="P439" s="1" t="n">
        <f aca="false">+O439/10</f>
        <v>8.4</v>
      </c>
      <c r="Q439" s="2" t="n">
        <f aca="false">+($M$2/0.593)*0.5*(-1*(-P439/($M$1*3/2)+1)*(-P439/($M$1*3/2)+1)*(-P439/($M$1*3/2)+1)-1*(-P439/($M$1*3/2)+1)*(-P439/($M$1*3/2)+1)+(-P439/($M$1*3/2)+1)+1)</f>
        <v>0.531586609901592</v>
      </c>
      <c r="R439" s="2" t="n">
        <f aca="false">+P439*P439*P439*0.613*Q439*$M$4</f>
        <v>297.165298857036</v>
      </c>
      <c r="S439" s="3" t="n">
        <f aca="false">+P439*P439*P439*0.613*Q439*$M$4*24</f>
        <v>7131.96717256886</v>
      </c>
      <c r="T439" s="3" t="n">
        <f aca="false">+P439*P439*P439*0.613*$M$2*$M$4*24</f>
        <v>7372.8</v>
      </c>
      <c r="U439" s="3"/>
      <c r="V439" s="3"/>
    </row>
    <row r="440" customFormat="false" ht="12.8" hidden="false" customHeight="false" outlineLevel="0" collapsed="false">
      <c r="D440" s="1"/>
      <c r="E440" s="1"/>
      <c r="F440" s="1"/>
      <c r="H440" s="1"/>
      <c r="I440" s="1"/>
      <c r="N440" s="1" t="n">
        <v>20210314</v>
      </c>
      <c r="O440" s="1" t="n">
        <v>49</v>
      </c>
      <c r="P440" s="1" t="n">
        <f aca="false">+O440/10</f>
        <v>4.9</v>
      </c>
      <c r="Q440" s="2" t="n">
        <f aca="false">+($M$2/0.593)*0.5*(-1*(-P440/($M$1*3/2)+1)*(-P440/($M$1*3/2)+1)*(-P440/($M$1*3/2)+1)-1*(-P440/($M$1*3/2)+1)*(-P440/($M$1*3/2)+1)+(-P440/($M$1*3/2)+1)+1)</f>
        <v>0.411178256266093</v>
      </c>
      <c r="R440" s="2" t="n">
        <f aca="false">+P440*P440*P440*0.613*Q440*$M$4</f>
        <v>45.6251791913636</v>
      </c>
      <c r="S440" s="3" t="n">
        <f aca="false">+P440*P440*P440*0.613*Q440*$M$4*24</f>
        <v>1095.00430059273</v>
      </c>
      <c r="T440" s="3" t="n">
        <f aca="false">+P440*P440*P440*0.613*$M$2*$M$4*24</f>
        <v>1463.46666666667</v>
      </c>
      <c r="U440" s="3"/>
      <c r="V440" s="3"/>
    </row>
    <row r="441" customFormat="false" ht="12.8" hidden="false" customHeight="false" outlineLevel="0" collapsed="false">
      <c r="D441" s="1"/>
      <c r="E441" s="1"/>
      <c r="F441" s="1"/>
      <c r="H441" s="1"/>
      <c r="I441" s="1"/>
      <c r="N441" s="1" t="n">
        <v>20210315</v>
      </c>
      <c r="O441" s="1" t="n">
        <v>48</v>
      </c>
      <c r="P441" s="1" t="n">
        <f aca="false">+O441/10</f>
        <v>4.8</v>
      </c>
      <c r="Q441" s="2" t="n">
        <f aca="false">+($M$2/0.593)*0.5*(-1*(-P441/($M$1*3/2)+1)*(-P441/($M$1*3/2)+1)*(-P441/($M$1*3/2)+1)-1*(-P441/($M$1*3/2)+1)*(-P441/($M$1*3/2)+1)+(-P441/($M$1*3/2)+1)+1)</f>
        <v>0.405821028555094</v>
      </c>
      <c r="R441" s="2" t="n">
        <f aca="false">+P441*P441*P441*0.613*Q441*$M$4</f>
        <v>42.3296289906139</v>
      </c>
      <c r="S441" s="3" t="n">
        <f aca="false">+P441*P441*P441*0.613*Q441*$M$4*24</f>
        <v>1015.91109577473</v>
      </c>
      <c r="T441" s="3" t="n">
        <f aca="false">+P441*P441*P441*0.613*$M$2*$M$4*24</f>
        <v>1375.68279883382</v>
      </c>
      <c r="U441" s="3"/>
      <c r="V441" s="3"/>
    </row>
    <row r="442" customFormat="false" ht="12.8" hidden="false" customHeight="false" outlineLevel="0" collapsed="false">
      <c r="D442" s="1"/>
      <c r="E442" s="1"/>
      <c r="F442" s="1"/>
      <c r="H442" s="1"/>
      <c r="I442" s="1"/>
      <c r="N442" s="1" t="n">
        <v>20210316</v>
      </c>
      <c r="O442" s="1" t="n">
        <v>28</v>
      </c>
      <c r="P442" s="1" t="n">
        <f aca="false">+O442/10</f>
        <v>2.8</v>
      </c>
      <c r="Q442" s="2" t="n">
        <f aca="false">+($M$2/0.593)*0.5*(-1*(-P442/($M$1*3/2)+1)*(-P442/($M$1*3/2)+1)*(-P442/($M$1*3/2)+1)-1*(-P442/($M$1*3/2)+1)*(-P442/($M$1*3/2)+1)+(-P442/($M$1*3/2)+1)+1)</f>
        <v>0.273522219542264</v>
      </c>
      <c r="R442" s="2" t="n">
        <f aca="false">+P442*P442*P442*0.613*Q442*$M$4</f>
        <v>5.66308276228817</v>
      </c>
      <c r="S442" s="3" t="n">
        <f aca="false">+P442*P442*P442*0.613*Q442*$M$4*24</f>
        <v>135.913986294916</v>
      </c>
      <c r="T442" s="3" t="n">
        <f aca="false">+P442*P442*P442*0.613*$M$2*$M$4*24</f>
        <v>273.066666666667</v>
      </c>
      <c r="U442" s="3"/>
      <c r="V442" s="3"/>
    </row>
    <row r="443" customFormat="false" ht="12.8" hidden="false" customHeight="false" outlineLevel="0" collapsed="false">
      <c r="D443" s="1"/>
      <c r="E443" s="1"/>
      <c r="F443" s="1"/>
      <c r="H443" s="1"/>
      <c r="I443" s="1"/>
      <c r="N443" s="1" t="n">
        <v>20210317</v>
      </c>
      <c r="O443" s="1" t="n">
        <v>38</v>
      </c>
      <c r="P443" s="1" t="n">
        <f aca="false">+O443/10</f>
        <v>3.8</v>
      </c>
      <c r="Q443" s="2" t="n">
        <f aca="false">+($M$2/0.593)*0.5*(-1*(-P443/($M$1*3/2)+1)*(-P443/($M$1*3/2)+1)*(-P443/($M$1*3/2)+1)-1*(-P443/($M$1*3/2)+1)*(-P443/($M$1*3/2)+1)+(-P443/($M$1*3/2)+1)+1)</f>
        <v>0.3457911881567</v>
      </c>
      <c r="R443" s="2" t="n">
        <f aca="false">+P443*P443*P443*0.613*Q443*$M$4</f>
        <v>17.8957916284816</v>
      </c>
      <c r="S443" s="3" t="n">
        <f aca="false">+P443*P443*P443*0.613*Q443*$M$4*24</f>
        <v>429.498999083558</v>
      </c>
      <c r="T443" s="3" t="n">
        <f aca="false">+P443*P443*P443*0.613*$M$2*$M$4*24</f>
        <v>682.567152575316</v>
      </c>
      <c r="U443" s="3"/>
      <c r="V443" s="3"/>
    </row>
    <row r="444" customFormat="false" ht="12.8" hidden="false" customHeight="false" outlineLevel="0" collapsed="false">
      <c r="D444" s="1"/>
      <c r="E444" s="1"/>
      <c r="F444" s="1"/>
      <c r="H444" s="1"/>
      <c r="I444" s="1"/>
      <c r="N444" s="1" t="n">
        <v>20210318</v>
      </c>
      <c r="O444" s="1" t="n">
        <v>21</v>
      </c>
      <c r="P444" s="1" t="n">
        <f aca="false">+O444/10</f>
        <v>2.1</v>
      </c>
      <c r="Q444" s="2" t="n">
        <f aca="false">+($M$2/0.593)*0.5*(-1*(-P444/($M$1*3/2)+1)*(-P444/($M$1*3/2)+1)*(-P444/($M$1*3/2)+1)-1*(-P444/($M$1*3/2)+1)*(-P444/($M$1*3/2)+1)+(-P444/($M$1*3/2)+1)+1)</f>
        <v>0.215270610621306</v>
      </c>
      <c r="R444" s="2" t="n">
        <f aca="false">+P444*P444*P444*0.613*Q444*$M$4</f>
        <v>1.88030728873899</v>
      </c>
      <c r="S444" s="3" t="n">
        <f aca="false">+P444*P444*P444*0.613*Q444*$M$4*24</f>
        <v>45.1273749297358</v>
      </c>
      <c r="T444" s="3" t="n">
        <f aca="false">+P444*P444*P444*0.613*$M$2*$M$4*24</f>
        <v>115.2</v>
      </c>
      <c r="U444" s="3"/>
      <c r="V444" s="3"/>
    </row>
    <row r="445" customFormat="false" ht="12.8" hidden="false" customHeight="false" outlineLevel="0" collapsed="false">
      <c r="D445" s="1"/>
      <c r="E445" s="1"/>
      <c r="F445" s="1"/>
      <c r="H445" s="1"/>
      <c r="I445" s="1"/>
      <c r="N445" s="1" t="n">
        <v>20210319</v>
      </c>
      <c r="O445" s="1" t="n">
        <v>47</v>
      </c>
      <c r="P445" s="1" t="n">
        <f aca="false">+O445/10</f>
        <v>4.7</v>
      </c>
      <c r="Q445" s="2" t="n">
        <f aca="false">+($M$2/0.593)*0.5*(-1*(-P445/($M$1*3/2)+1)*(-P445/($M$1*3/2)+1)*(-P445/($M$1*3/2)+1)-1*(-P445/($M$1*3/2)+1)*(-P445/($M$1*3/2)+1)+(-P445/($M$1*3/2)+1)+1)</f>
        <v>0.400348525334153</v>
      </c>
      <c r="R445" s="2" t="n">
        <f aca="false">+P445*P445*P445*0.613*Q445*$M$4</f>
        <v>39.2028832831433</v>
      </c>
      <c r="S445" s="3" t="n">
        <f aca="false">+P445*P445*P445*0.613*Q445*$M$4*24</f>
        <v>940.869198795438</v>
      </c>
      <c r="T445" s="3" t="n">
        <f aca="false">+P445*P445*P445*0.613*$M$2*$M$4*24</f>
        <v>1291.4814382896</v>
      </c>
      <c r="U445" s="3"/>
      <c r="V445" s="3"/>
    </row>
    <row r="446" customFormat="false" ht="12.8" hidden="false" customHeight="false" outlineLevel="0" collapsed="false">
      <c r="D446" s="1"/>
      <c r="E446" s="1"/>
      <c r="F446" s="1"/>
      <c r="H446" s="1"/>
      <c r="I446" s="1"/>
      <c r="N446" s="1" t="n">
        <v>20210320</v>
      </c>
      <c r="O446" s="1" t="n">
        <v>28</v>
      </c>
      <c r="P446" s="1" t="n">
        <f aca="false">+O446/10</f>
        <v>2.8</v>
      </c>
      <c r="Q446" s="2" t="n">
        <f aca="false">+($M$2/0.593)*0.5*(-1*(-P446/($M$1*3/2)+1)*(-P446/($M$1*3/2)+1)*(-P446/($M$1*3/2)+1)-1*(-P446/($M$1*3/2)+1)*(-P446/($M$1*3/2)+1)+(-P446/($M$1*3/2)+1)+1)</f>
        <v>0.273522219542264</v>
      </c>
      <c r="R446" s="2" t="n">
        <f aca="false">+P446*P446*P446*0.613*Q446*$M$4</f>
        <v>5.66308276228817</v>
      </c>
      <c r="S446" s="3" t="n">
        <f aca="false">+P446*P446*P446*0.613*Q446*$M$4*24</f>
        <v>135.913986294916</v>
      </c>
      <c r="T446" s="3" t="n">
        <f aca="false">+P446*P446*P446*0.613*$M$2*$M$4*24</f>
        <v>273.066666666667</v>
      </c>
      <c r="U446" s="3"/>
      <c r="V446" s="3"/>
    </row>
    <row r="447" customFormat="false" ht="12.8" hidden="false" customHeight="false" outlineLevel="0" collapsed="false">
      <c r="D447" s="1"/>
      <c r="E447" s="1"/>
      <c r="F447" s="1"/>
      <c r="H447" s="1"/>
      <c r="I447" s="1"/>
      <c r="N447" s="1" t="n">
        <v>20210321</v>
      </c>
      <c r="O447" s="1" t="n">
        <v>42</v>
      </c>
      <c r="P447" s="1" t="n">
        <f aca="false">+O447/10</f>
        <v>4.2</v>
      </c>
      <c r="Q447" s="2" t="n">
        <f aca="false">+($M$2/0.593)*0.5*(-1*(-P447/($M$1*3/2)+1)*(-P447/($M$1*3/2)+1)*(-P447/($M$1*3/2)+1)-1*(-P447/($M$1*3/2)+1)*(-P447/($M$1*3/2)+1)+(-P447/($M$1*3/2)+1)+1)</f>
        <v>0.371231971377558</v>
      </c>
      <c r="R447" s="2" t="n">
        <f aca="false">+P447*P447*P447*0.613*Q447*$M$4</f>
        <v>25.9405658609706</v>
      </c>
      <c r="S447" s="3" t="n">
        <f aca="false">+P447*P447*P447*0.613*Q447*$M$4*24</f>
        <v>622.573580663294</v>
      </c>
      <c r="T447" s="3" t="n">
        <f aca="false">+P447*P447*P447*0.613*$M$2*$M$4*24</f>
        <v>921.6</v>
      </c>
      <c r="U447" s="3"/>
      <c r="V447" s="3"/>
    </row>
    <row r="448" customFormat="false" ht="12.8" hidden="false" customHeight="false" outlineLevel="0" collapsed="false">
      <c r="D448" s="1"/>
      <c r="E448" s="1"/>
      <c r="F448" s="1"/>
      <c r="H448" s="1"/>
      <c r="I448" s="1"/>
      <c r="N448" s="1" t="n">
        <v>20210322</v>
      </c>
      <c r="O448" s="1" t="n">
        <v>20</v>
      </c>
      <c r="P448" s="1" t="n">
        <f aca="false">+O448/10</f>
        <v>2</v>
      </c>
      <c r="Q448" s="2" t="n">
        <f aca="false">+($M$2/0.593)*0.5*(-1*(-P448/($M$1*3/2)+1)*(-P448/($M$1*3/2)+1)*(-P448/($M$1*3/2)+1)-1*(-P448/($M$1*3/2)+1)*(-P448/($M$1*3/2)+1)+(-P448/($M$1*3/2)+1)+1)</f>
        <v>0.206416692442073</v>
      </c>
      <c r="R448" s="2" t="n">
        <f aca="false">+P448*P448*P448*0.613*Q448*$M$4</f>
        <v>1.5574747135497</v>
      </c>
      <c r="S448" s="3" t="n">
        <f aca="false">+P448*P448*P448*0.613*Q448*$M$4*24</f>
        <v>37.3793931251927</v>
      </c>
      <c r="T448" s="3" t="n">
        <f aca="false">+P448*P448*P448*0.613*$M$2*$M$4*24</f>
        <v>99.514091350826</v>
      </c>
      <c r="U448" s="3"/>
      <c r="V448" s="3"/>
    </row>
    <row r="449" customFormat="false" ht="12.8" hidden="false" customHeight="false" outlineLevel="0" collapsed="false">
      <c r="D449" s="1"/>
      <c r="E449" s="1"/>
      <c r="F449" s="1"/>
      <c r="H449" s="1"/>
      <c r="I449" s="1"/>
      <c r="N449" s="1" t="n">
        <v>20210323</v>
      </c>
      <c r="O449" s="1" t="n">
        <v>27</v>
      </c>
      <c r="P449" s="1" t="n">
        <f aca="false">+O449/10</f>
        <v>2.7</v>
      </c>
      <c r="Q449" s="2" t="n">
        <f aca="false">+($M$2/0.593)*0.5*(-1*(-P449/($M$1*3/2)+1)*(-P449/($M$1*3/2)+1)*(-P449/($M$1*3/2)+1)-1*(-P449/($M$1*3/2)+1)*(-P449/($M$1*3/2)+1)+(-P449/($M$1*3/2)+1)+1)</f>
        <v>0.265594774905897</v>
      </c>
      <c r="R449" s="2" t="n">
        <f aca="false">+P449*P449*P449*0.613*Q449*$M$4</f>
        <v>4.93056878524405</v>
      </c>
      <c r="S449" s="3" t="n">
        <f aca="false">+P449*P449*P449*0.613*Q449*$M$4*24</f>
        <v>118.333650845857</v>
      </c>
      <c r="T449" s="3" t="n">
        <f aca="false">+P449*P449*P449*0.613*$M$2*$M$4*24</f>
        <v>244.841982507289</v>
      </c>
      <c r="U449" s="3"/>
      <c r="V449" s="3"/>
    </row>
    <row r="450" customFormat="false" ht="12.8" hidden="false" customHeight="false" outlineLevel="0" collapsed="false">
      <c r="D450" s="1"/>
      <c r="E450" s="1"/>
      <c r="F450" s="1"/>
      <c r="H450" s="1"/>
      <c r="I450" s="1"/>
      <c r="N450" s="1" t="n">
        <v>20210324</v>
      </c>
      <c r="O450" s="1" t="n">
        <v>27</v>
      </c>
      <c r="P450" s="1" t="n">
        <f aca="false">+O450/10</f>
        <v>2.7</v>
      </c>
      <c r="Q450" s="2" t="n">
        <f aca="false">+($M$2/0.593)*0.5*(-1*(-P450/($M$1*3/2)+1)*(-P450/($M$1*3/2)+1)*(-P450/($M$1*3/2)+1)-1*(-P450/($M$1*3/2)+1)*(-P450/($M$1*3/2)+1)+(-P450/($M$1*3/2)+1)+1)</f>
        <v>0.265594774905897</v>
      </c>
      <c r="R450" s="2" t="n">
        <f aca="false">+P450*P450*P450*0.613*Q450*$M$4</f>
        <v>4.93056878524405</v>
      </c>
      <c r="S450" s="3" t="n">
        <f aca="false">+P450*P450*P450*0.613*Q450*$M$4*24</f>
        <v>118.333650845857</v>
      </c>
      <c r="T450" s="3" t="n">
        <f aca="false">+P450*P450*P450*0.613*$M$2*$M$4*24</f>
        <v>244.841982507289</v>
      </c>
      <c r="U450" s="3"/>
      <c r="V450" s="3"/>
    </row>
    <row r="451" customFormat="false" ht="12.8" hidden="false" customHeight="false" outlineLevel="0" collapsed="false">
      <c r="D451" s="1"/>
      <c r="E451" s="1"/>
      <c r="F451" s="1"/>
      <c r="H451" s="1"/>
      <c r="I451" s="1"/>
      <c r="N451" s="1" t="n">
        <v>20210325</v>
      </c>
      <c r="O451" s="1" t="n">
        <v>30</v>
      </c>
      <c r="P451" s="1" t="n">
        <f aca="false">+O451/10</f>
        <v>3</v>
      </c>
      <c r="Q451" s="2" t="n">
        <f aca="false">+($M$2/0.593)*0.5*(-1*(-P451/($M$1*3/2)+1)*(-P451/($M$1*3/2)+1)*(-P451/($M$1*3/2)+1)-1*(-P451/($M$1*3/2)+1)*(-P451/($M$1*3/2)+1)+(-P451/($M$1*3/2)+1)+1)</f>
        <v>0.288989299229084</v>
      </c>
      <c r="R451" s="2" t="n">
        <f aca="false">+P451*P451*P451*0.613*Q451*$M$4</f>
        <v>7.35921902632432</v>
      </c>
      <c r="S451" s="3" t="n">
        <f aca="false">+P451*P451*P451*0.613*Q451*$M$4*24</f>
        <v>176.621256631784</v>
      </c>
      <c r="T451" s="3" t="n">
        <f aca="false">+P451*P451*P451*0.613*$M$2*$M$4*24</f>
        <v>335.860058309038</v>
      </c>
      <c r="U451" s="3"/>
      <c r="V451" s="3"/>
    </row>
    <row r="452" customFormat="false" ht="12.8" hidden="false" customHeight="false" outlineLevel="0" collapsed="false">
      <c r="D452" s="1"/>
      <c r="E452" s="1"/>
      <c r="F452" s="1"/>
      <c r="H452" s="1"/>
      <c r="I452" s="1"/>
      <c r="N452" s="1" t="n">
        <v>20210326</v>
      </c>
      <c r="O452" s="1" t="n">
        <v>55</v>
      </c>
      <c r="P452" s="1" t="n">
        <f aca="false">+O452/10</f>
        <v>5.5</v>
      </c>
      <c r="Q452" s="2" t="n">
        <f aca="false">+($M$2/0.593)*0.5*(-1*(-P452/($M$1*3/2)+1)*(-P452/($M$1*3/2)+1)*(-P452/($M$1*3/2)+1)-1*(-P452/($M$1*3/2)+1)*(-P452/($M$1*3/2)+1)+(-P452/($M$1*3/2)+1)+1)</f>
        <v>0.440940685147732</v>
      </c>
      <c r="R452" s="2" t="n">
        <f aca="false">+P452*P452*P452*0.613*Q452*$M$4</f>
        <v>69.1917705131913</v>
      </c>
      <c r="S452" s="3" t="n">
        <f aca="false">+P452*P452*P452*0.613*Q452*$M$4*24</f>
        <v>1660.60249231659</v>
      </c>
      <c r="T452" s="3" t="n">
        <f aca="false">+P452*P452*P452*0.613*$M$2*$M$4*24</f>
        <v>2069.58211856171</v>
      </c>
      <c r="U452" s="3"/>
      <c r="V452" s="3"/>
    </row>
    <row r="453" customFormat="false" ht="12.8" hidden="false" customHeight="false" outlineLevel="0" collapsed="false">
      <c r="D453" s="1"/>
      <c r="E453" s="1"/>
      <c r="F453" s="1"/>
      <c r="H453" s="1"/>
      <c r="I453" s="1"/>
      <c r="N453" s="1" t="n">
        <v>20210327</v>
      </c>
      <c r="O453" s="1" t="n">
        <v>58</v>
      </c>
      <c r="P453" s="1" t="n">
        <f aca="false">+O453/10</f>
        <v>5.8</v>
      </c>
      <c r="Q453" s="2" t="n">
        <f aca="false">+($M$2/0.593)*0.5*(-1*(-P453/($M$1*3/2)+1)*(-P453/($M$1*3/2)+1)*(-P453/($M$1*3/2)+1)-1*(-P453/($M$1*3/2)+1)*(-P453/($M$1*3/2)+1)+(-P453/($M$1*3/2)+1)+1)</f>
        <v>0.454323317959308</v>
      </c>
      <c r="R453" s="2" t="n">
        <f aca="false">+P453*P453*P453*0.613*Q453*$M$4</f>
        <v>83.6055697225673</v>
      </c>
      <c r="S453" s="3" t="n">
        <f aca="false">+P453*P453*P453*0.613*Q453*$M$4*24</f>
        <v>2006.53367334161</v>
      </c>
      <c r="T453" s="3" t="n">
        <f aca="false">+P453*P453*P453*0.613*$M$2*$M$4*24</f>
        <v>2427.0491739553</v>
      </c>
      <c r="U453" s="3"/>
      <c r="V453" s="3"/>
    </row>
    <row r="454" customFormat="false" ht="12.8" hidden="false" customHeight="false" outlineLevel="0" collapsed="false">
      <c r="D454" s="1"/>
      <c r="E454" s="1"/>
      <c r="F454" s="1"/>
      <c r="H454" s="1"/>
      <c r="I454" s="1"/>
      <c r="N454" s="1" t="n">
        <v>20210328</v>
      </c>
      <c r="O454" s="1" t="n">
        <v>60</v>
      </c>
      <c r="P454" s="1" t="n">
        <f aca="false">+O454/10</f>
        <v>6</v>
      </c>
      <c r="Q454" s="2" t="n">
        <f aca="false">+($M$2/0.593)*0.5*(-1*(-P454/($M$1*3/2)+1)*(-P454/($M$1*3/2)+1)*(-P454/($M$1*3/2)+1)-1*(-P454/($M$1*3/2)+1)*(-P454/($M$1*3/2)+1)+(-P454/($M$1*3/2)+1)+1)</f>
        <v>0.462703088516373</v>
      </c>
      <c r="R454" s="2" t="n">
        <f aca="false">+P454*P454*P454*0.613*Q454*$M$4</f>
        <v>94.2632376114229</v>
      </c>
      <c r="S454" s="3" t="n">
        <f aca="false">+P454*P454*P454*0.613*Q454*$M$4*24</f>
        <v>2262.31770267415</v>
      </c>
      <c r="T454" s="3" t="n">
        <f aca="false">+P454*P454*P454*0.613*$M$2*$M$4*24</f>
        <v>2686.8804664723</v>
      </c>
      <c r="U454" s="3"/>
      <c r="V454" s="3"/>
    </row>
    <row r="455" customFormat="false" ht="12.8" hidden="false" customHeight="false" outlineLevel="0" collapsed="false">
      <c r="D455" s="1"/>
      <c r="E455" s="1"/>
      <c r="F455" s="1"/>
      <c r="H455" s="1"/>
      <c r="I455" s="1"/>
      <c r="N455" s="1" t="n">
        <v>20210329</v>
      </c>
      <c r="O455" s="1" t="n">
        <v>47</v>
      </c>
      <c r="P455" s="1" t="n">
        <f aca="false">+O455/10</f>
        <v>4.7</v>
      </c>
      <c r="Q455" s="2" t="n">
        <f aca="false">+($M$2/0.593)*0.5*(-1*(-P455/($M$1*3/2)+1)*(-P455/($M$1*3/2)+1)*(-P455/($M$1*3/2)+1)-1*(-P455/($M$1*3/2)+1)*(-P455/($M$1*3/2)+1)+(-P455/($M$1*3/2)+1)+1)</f>
        <v>0.400348525334153</v>
      </c>
      <c r="R455" s="2" t="n">
        <f aca="false">+P455*P455*P455*0.613*Q455*$M$4</f>
        <v>39.2028832831433</v>
      </c>
      <c r="S455" s="3" t="n">
        <f aca="false">+P455*P455*P455*0.613*Q455*$M$4*24</f>
        <v>940.869198795438</v>
      </c>
      <c r="T455" s="3" t="n">
        <f aca="false">+P455*P455*P455*0.613*$M$2*$M$4*24</f>
        <v>1291.4814382896</v>
      </c>
      <c r="U455" s="3"/>
      <c r="V455" s="3"/>
    </row>
    <row r="456" customFormat="false" ht="12.8" hidden="false" customHeight="false" outlineLevel="0" collapsed="false">
      <c r="D456" s="1"/>
      <c r="E456" s="1"/>
      <c r="F456" s="1"/>
      <c r="H456" s="1"/>
      <c r="I456" s="1"/>
      <c r="N456" s="1" t="n">
        <v>20210330</v>
      </c>
      <c r="O456" s="1" t="n">
        <v>15</v>
      </c>
      <c r="P456" s="1" t="n">
        <f aca="false">+O456/10</f>
        <v>1.5</v>
      </c>
      <c r="Q456" s="2" t="n">
        <f aca="false">+($M$2/0.593)*0.5*(-1*(-P456/($M$1*3/2)+1)*(-P456/($M$1*3/2)+1)*(-P456/($M$1*3/2)+1)-1*(-P456/($M$1*3/2)+1)*(-P456/($M$1*3/2)+1)+(-P456/($M$1*3/2)+1)+1)</f>
        <v>0.16010487491916</v>
      </c>
      <c r="R456" s="2" t="n">
        <f aca="false">+P456*P456*P456*0.613*Q456*$M$4</f>
        <v>0.509641206809164</v>
      </c>
      <c r="S456" s="3" t="n">
        <f aca="false">+P456*P456*P456*0.613*Q456*$M$4*24</f>
        <v>12.2313889634199</v>
      </c>
      <c r="T456" s="3" t="n">
        <f aca="false">+P456*P456*P456*0.613*$M$2*$M$4*24</f>
        <v>41.9825072886297</v>
      </c>
      <c r="U456" s="3"/>
      <c r="V456" s="3"/>
    </row>
    <row r="457" customFormat="false" ht="12.8" hidden="false" customHeight="false" outlineLevel="0" collapsed="false">
      <c r="D457" s="1"/>
      <c r="E457" s="1"/>
      <c r="F457" s="1"/>
      <c r="H457" s="1"/>
      <c r="I457" s="1"/>
      <c r="N457" s="1" t="n">
        <v>20210331</v>
      </c>
      <c r="O457" s="1" t="n">
        <v>14</v>
      </c>
      <c r="P457" s="1" t="n">
        <f aca="false">+O457/10</f>
        <v>1.4</v>
      </c>
      <c r="Q457" s="2" t="n">
        <f aca="false">+($M$2/0.593)*0.5*(-1*(-P457/($M$1*3/2)+1)*(-P457/($M$1*3/2)+1)*(-P457/($M$1*3/2)+1)-1*(-P457/($M$1*3/2)+1)*(-P457/($M$1*3/2)+1)+(-P457/($M$1*3/2)+1)+1)</f>
        <v>0.150429085048675</v>
      </c>
      <c r="R457" s="2" t="n">
        <f aca="false">+P457*P457*P457*0.613*Q457*$M$4</f>
        <v>0.389315884424108</v>
      </c>
      <c r="S457" s="3" t="n">
        <f aca="false">+P457*P457*P457*0.613*Q457*$M$4*24</f>
        <v>9.3435812261786</v>
      </c>
      <c r="T457" s="3" t="n">
        <f aca="false">+P457*P457*P457*0.613*$M$2*$M$4*24</f>
        <v>34.1333333333333</v>
      </c>
      <c r="U457" s="3" t="n">
        <f aca="false">SUM(S427:S457)</f>
        <v>38186.307241729</v>
      </c>
      <c r="V457" s="3" t="n">
        <f aca="false">SUM(T427:T457)</f>
        <v>44414.5321671526</v>
      </c>
    </row>
    <row r="458" customFormat="false" ht="12.8" hidden="false" customHeight="false" outlineLevel="0" collapsed="false">
      <c r="D458" s="1"/>
      <c r="E458" s="1"/>
      <c r="F458" s="1"/>
      <c r="H458" s="1"/>
      <c r="I458" s="1"/>
      <c r="N458" s="1" t="n">
        <v>20210401</v>
      </c>
      <c r="O458" s="1" t="n">
        <v>38</v>
      </c>
      <c r="P458" s="1" t="n">
        <f aca="false">+O458/10</f>
        <v>3.8</v>
      </c>
      <c r="Q458" s="2" t="n">
        <f aca="false">+($M$2/0.593)*0.5*(-1*(-P458/($M$1*3/2)+1)*(-P458/($M$1*3/2)+1)*(-P458/($M$1*3/2)+1)-1*(-P458/($M$1*3/2)+1)*(-P458/($M$1*3/2)+1)+(-P458/($M$1*3/2)+1)+1)</f>
        <v>0.3457911881567</v>
      </c>
      <c r="R458" s="2" t="n">
        <f aca="false">+P458*P458*P458*0.613*Q458*$M$4</f>
        <v>17.8957916284816</v>
      </c>
      <c r="S458" s="3" t="n">
        <f aca="false">+P458*P458*P458*0.613*Q458*$M$4*24</f>
        <v>429.498999083558</v>
      </c>
      <c r="T458" s="3" t="n">
        <f aca="false">+P458*P458*P458*0.613*$M$2*$M$4*24</f>
        <v>682.567152575316</v>
      </c>
      <c r="U458" s="3"/>
      <c r="V458" s="3"/>
    </row>
    <row r="459" customFormat="false" ht="12.8" hidden="false" customHeight="false" outlineLevel="0" collapsed="false">
      <c r="D459" s="1"/>
      <c r="E459" s="1"/>
      <c r="F459" s="1"/>
      <c r="H459" s="1"/>
      <c r="I459" s="1"/>
      <c r="N459" s="1" t="n">
        <v>20210402</v>
      </c>
      <c r="O459" s="1" t="n">
        <v>46</v>
      </c>
      <c r="P459" s="1" t="n">
        <f aca="false">+O459/10</f>
        <v>4.6</v>
      </c>
      <c r="Q459" s="2" t="n">
        <f aca="false">+($M$2/0.593)*0.5*(-1*(-P459/($M$1*3/2)+1)*(-P459/($M$1*3/2)+1)*(-P459/($M$1*3/2)+1)-1*(-P459/($M$1*3/2)+1)*(-P459/($M$1*3/2)+1)+(-P459/($M$1*3/2)+1)+1)</f>
        <v>0.394760035026049</v>
      </c>
      <c r="R459" s="2" t="n">
        <f aca="false">+P459*P459*P459*0.613*Q459*$M$4</f>
        <v>36.2403911533417</v>
      </c>
      <c r="S459" s="3" t="n">
        <f aca="false">+P459*P459*P459*0.613*Q459*$M$4*24</f>
        <v>869.769387680201</v>
      </c>
      <c r="T459" s="3" t="n">
        <f aca="false">+P459*P459*P459*0.613*$M$2*$M$4*24</f>
        <v>1210.7879494655</v>
      </c>
      <c r="U459" s="3"/>
      <c r="V459" s="3"/>
    </row>
    <row r="460" customFormat="false" ht="12.8" hidden="false" customHeight="false" outlineLevel="0" collapsed="false">
      <c r="D460" s="1"/>
      <c r="E460" s="1"/>
      <c r="F460" s="1"/>
      <c r="H460" s="1"/>
      <c r="I460" s="1"/>
      <c r="N460" s="1" t="n">
        <v>20210403</v>
      </c>
      <c r="O460" s="1" t="n">
        <v>36</v>
      </c>
      <c r="P460" s="1" t="n">
        <f aca="false">+O460/10</f>
        <v>3.6</v>
      </c>
      <c r="Q460" s="2" t="n">
        <f aca="false">+($M$2/0.593)*0.5*(-1*(-P460/($M$1*3/2)+1)*(-P460/($M$1*3/2)+1)*(-P460/($M$1*3/2)+1)-1*(-P460/($M$1*3/2)+1)*(-P460/($M$1*3/2)+1)+(-P460/($M$1*3/2)+1)+1)</f>
        <v>0.332339295162196</v>
      </c>
      <c r="R460" s="2" t="n">
        <f aca="false">+P460*P460*P460*0.613*Q460*$M$4</f>
        <v>14.6243105019121</v>
      </c>
      <c r="S460" s="3" t="n">
        <f aca="false">+P460*P460*P460*0.613*Q460*$M$4*24</f>
        <v>350.983452045891</v>
      </c>
      <c r="T460" s="3" t="n">
        <f aca="false">+P460*P460*P460*0.613*$M$2*$M$4*24</f>
        <v>580.366180758017</v>
      </c>
      <c r="U460" s="3"/>
      <c r="V460" s="3"/>
    </row>
    <row r="461" customFormat="false" ht="12.8" hidden="false" customHeight="false" outlineLevel="0" collapsed="false">
      <c r="D461" s="1"/>
      <c r="E461" s="1"/>
      <c r="F461" s="1"/>
      <c r="H461" s="1"/>
      <c r="I461" s="1"/>
      <c r="N461" s="1" t="n">
        <v>20210404</v>
      </c>
      <c r="O461" s="1" t="n">
        <v>28</v>
      </c>
      <c r="P461" s="1" t="n">
        <f aca="false">+O461/10</f>
        <v>2.8</v>
      </c>
      <c r="Q461" s="2" t="n">
        <f aca="false">+($M$2/0.593)*0.5*(-1*(-P461/($M$1*3/2)+1)*(-P461/($M$1*3/2)+1)*(-P461/($M$1*3/2)+1)-1*(-P461/($M$1*3/2)+1)*(-P461/($M$1*3/2)+1)+(-P461/($M$1*3/2)+1)+1)</f>
        <v>0.273522219542264</v>
      </c>
      <c r="R461" s="2" t="n">
        <f aca="false">+P461*P461*P461*0.613*Q461*$M$4</f>
        <v>5.66308276228817</v>
      </c>
      <c r="S461" s="3" t="n">
        <f aca="false">+P461*P461*P461*0.613*Q461*$M$4*24</f>
        <v>135.913986294916</v>
      </c>
      <c r="T461" s="3" t="n">
        <f aca="false">+P461*P461*P461*0.613*$M$2*$M$4*24</f>
        <v>273.066666666667</v>
      </c>
      <c r="U461" s="3"/>
      <c r="V461" s="3"/>
    </row>
    <row r="462" customFormat="false" ht="12.8" hidden="false" customHeight="false" outlineLevel="0" collapsed="false">
      <c r="D462" s="1"/>
      <c r="E462" s="1"/>
      <c r="F462" s="1"/>
      <c r="H462" s="1"/>
      <c r="I462" s="1"/>
      <c r="N462" s="1" t="n">
        <v>20210405</v>
      </c>
      <c r="O462" s="1" t="n">
        <v>65</v>
      </c>
      <c r="P462" s="1" t="n">
        <f aca="false">+O462/10</f>
        <v>6.5</v>
      </c>
      <c r="Q462" s="2" t="n">
        <f aca="false">+($M$2/0.593)*0.5*(-1*(-P462/($M$1*3/2)+1)*(-P462/($M$1*3/2)+1)*(-P462/($M$1*3/2)+1)-1*(-P462/($M$1*3/2)+1)*(-P462/($M$1*3/2)+1)+(-P462/($M$1*3/2)+1)+1)</f>
        <v>0.481797077303028</v>
      </c>
      <c r="R462" s="2" t="n">
        <f aca="false">+P462*P462*P462*0.613*Q462*$M$4</f>
        <v>124.793059908064</v>
      </c>
      <c r="S462" s="3" t="n">
        <f aca="false">+P462*P462*P462*0.613*Q462*$M$4*24</f>
        <v>2995.03343779352</v>
      </c>
      <c r="T462" s="3" t="n">
        <f aca="false">+P462*P462*P462*0.613*$M$2*$M$4*24</f>
        <v>3416.13216715257</v>
      </c>
      <c r="U462" s="3"/>
      <c r="V462" s="3"/>
    </row>
    <row r="463" customFormat="false" ht="12.8" hidden="false" customHeight="false" outlineLevel="0" collapsed="false">
      <c r="D463" s="1"/>
      <c r="E463" s="1"/>
      <c r="F463" s="1"/>
      <c r="H463" s="1"/>
      <c r="I463" s="1"/>
      <c r="N463" s="1" t="n">
        <v>20210406</v>
      </c>
      <c r="O463" s="1" t="n">
        <v>43</v>
      </c>
      <c r="P463" s="1" t="n">
        <f aca="false">+O463/10</f>
        <v>4.3</v>
      </c>
      <c r="Q463" s="2" t="n">
        <f aca="false">+($M$2/0.593)*0.5*(-1*(-P463/($M$1*3/2)+1)*(-P463/($M$1*3/2)+1)*(-P463/($M$1*3/2)+1)-1*(-P463/($M$1*3/2)+1)*(-P463/($M$1*3/2)+1)+(-P463/($M$1*3/2)+1)+1)</f>
        <v>0.377291525806536</v>
      </c>
      <c r="R463" s="2" t="n">
        <f aca="false">+P463*P463*P463*0.613*Q463*$M$4</f>
        <v>28.2923238197351</v>
      </c>
      <c r="S463" s="3" t="n">
        <f aca="false">+P463*P463*P463*0.613*Q463*$M$4*24</f>
        <v>679.015771673643</v>
      </c>
      <c r="T463" s="3" t="n">
        <f aca="false">+P463*P463*P463*0.613*$M$2*$M$4*24</f>
        <v>989.008357628766</v>
      </c>
      <c r="U463" s="3"/>
      <c r="V463" s="3"/>
    </row>
    <row r="464" customFormat="false" ht="12.8" hidden="false" customHeight="false" outlineLevel="0" collapsed="false">
      <c r="D464" s="1"/>
      <c r="E464" s="1"/>
      <c r="F464" s="1"/>
      <c r="H464" s="1"/>
      <c r="I464" s="1"/>
      <c r="N464" s="1" t="n">
        <v>20210407</v>
      </c>
      <c r="O464" s="1" t="n">
        <v>54</v>
      </c>
      <c r="P464" s="1" t="n">
        <f aca="false">+O464/10</f>
        <v>5.4</v>
      </c>
      <c r="Q464" s="2" t="n">
        <f aca="false">+($M$2/0.593)*0.5*(-1*(-P464/($M$1*3/2)+1)*(-P464/($M$1*3/2)+1)*(-P464/($M$1*3/2)+1)-1*(-P464/($M$1*3/2)+1)*(-P464/($M$1*3/2)+1)+(-P464/($M$1*3/2)+1)+1)</f>
        <v>0.436260167374724</v>
      </c>
      <c r="R464" s="2" t="n">
        <f aca="false">+P464*P464*P464*0.613*Q464*$M$4</f>
        <v>64.7907554435976</v>
      </c>
      <c r="S464" s="3" t="n">
        <f aca="false">+P464*P464*P464*0.613*Q464*$M$4*24</f>
        <v>1554.97813064634</v>
      </c>
      <c r="T464" s="3" t="n">
        <f aca="false">+P464*P464*P464*0.613*$M$2*$M$4*24</f>
        <v>1958.73586005831</v>
      </c>
      <c r="U464" s="3"/>
      <c r="V464" s="3"/>
    </row>
    <row r="465" customFormat="false" ht="12.8" hidden="false" customHeight="false" outlineLevel="0" collapsed="false">
      <c r="D465" s="1"/>
      <c r="E465" s="1"/>
      <c r="F465" s="1"/>
      <c r="H465" s="1"/>
      <c r="I465" s="1"/>
      <c r="N465" s="1" t="n">
        <v>20210408</v>
      </c>
      <c r="O465" s="1" t="n">
        <v>43</v>
      </c>
      <c r="P465" s="1" t="n">
        <f aca="false">+O465/10</f>
        <v>4.3</v>
      </c>
      <c r="Q465" s="2" t="n">
        <f aca="false">+($M$2/0.593)*0.5*(-1*(-P465/($M$1*3/2)+1)*(-P465/($M$1*3/2)+1)*(-P465/($M$1*3/2)+1)-1*(-P465/($M$1*3/2)+1)*(-P465/($M$1*3/2)+1)+(-P465/($M$1*3/2)+1)+1)</f>
        <v>0.377291525806536</v>
      </c>
      <c r="R465" s="2" t="n">
        <f aca="false">+P465*P465*P465*0.613*Q465*$M$4</f>
        <v>28.2923238197351</v>
      </c>
      <c r="S465" s="3" t="n">
        <f aca="false">+P465*P465*P465*0.613*Q465*$M$4*24</f>
        <v>679.015771673643</v>
      </c>
      <c r="T465" s="3" t="n">
        <f aca="false">+P465*P465*P465*0.613*$M$2*$M$4*24</f>
        <v>989.008357628766</v>
      </c>
      <c r="U465" s="3"/>
      <c r="V465" s="3"/>
    </row>
    <row r="466" customFormat="false" ht="12.8" hidden="false" customHeight="false" outlineLevel="0" collapsed="false">
      <c r="D466" s="1"/>
      <c r="E466" s="1"/>
      <c r="F466" s="1"/>
      <c r="H466" s="1"/>
      <c r="I466" s="1"/>
      <c r="N466" s="1" t="n">
        <v>20210409</v>
      </c>
      <c r="O466" s="1" t="n">
        <v>36</v>
      </c>
      <c r="P466" s="1" t="n">
        <f aca="false">+O466/10</f>
        <v>3.6</v>
      </c>
      <c r="Q466" s="2" t="n">
        <f aca="false">+($M$2/0.593)*0.5*(-1*(-P466/($M$1*3/2)+1)*(-P466/($M$1*3/2)+1)*(-P466/($M$1*3/2)+1)-1*(-P466/($M$1*3/2)+1)*(-P466/($M$1*3/2)+1)+(-P466/($M$1*3/2)+1)+1)</f>
        <v>0.332339295162196</v>
      </c>
      <c r="R466" s="2" t="n">
        <f aca="false">+P466*P466*P466*0.613*Q466*$M$4</f>
        <v>14.6243105019121</v>
      </c>
      <c r="S466" s="3" t="n">
        <f aca="false">+P466*P466*P466*0.613*Q466*$M$4*24</f>
        <v>350.983452045891</v>
      </c>
      <c r="T466" s="3" t="n">
        <f aca="false">+P466*P466*P466*0.613*$M$2*$M$4*24</f>
        <v>580.366180758017</v>
      </c>
      <c r="U466" s="3"/>
      <c r="V466" s="3"/>
    </row>
    <row r="467" customFormat="false" ht="12.8" hidden="false" customHeight="false" outlineLevel="0" collapsed="false">
      <c r="D467" s="1"/>
      <c r="E467" s="1"/>
      <c r="F467" s="1"/>
      <c r="H467" s="1"/>
      <c r="I467" s="1"/>
      <c r="N467" s="1" t="n">
        <v>20210410</v>
      </c>
      <c r="O467" s="1" t="n">
        <v>44</v>
      </c>
      <c r="P467" s="1" t="n">
        <f aca="false">+O467/10</f>
        <v>4.4</v>
      </c>
      <c r="Q467" s="2" t="n">
        <f aca="false">+($M$2/0.593)*0.5*(-1*(-P467/($M$1*3/2)+1)*(-P467/($M$1*3/2)+1)*(-P467/($M$1*3/2)+1)-1*(-P467/($M$1*3/2)+1)*(-P467/($M$1*3/2)+1)+(-P467/($M$1*3/2)+1)+1)</f>
        <v>0.383232246839462</v>
      </c>
      <c r="R467" s="2" t="n">
        <f aca="false">+P467*P467*P467*0.613*Q467*$M$4</f>
        <v>30.7897581414054</v>
      </c>
      <c r="S467" s="3" t="n">
        <f aca="false">+P467*P467*P467*0.613*Q467*$M$4*24</f>
        <v>738.954195393729</v>
      </c>
      <c r="T467" s="3" t="n">
        <f aca="false">+P467*P467*P467*0.613*$M$2*$M$4*24</f>
        <v>1059.6260447036</v>
      </c>
      <c r="U467" s="3"/>
      <c r="V467" s="3"/>
    </row>
    <row r="468" customFormat="false" ht="12.8" hidden="false" customHeight="false" outlineLevel="0" collapsed="false">
      <c r="D468" s="1"/>
      <c r="E468" s="1"/>
      <c r="F468" s="1"/>
      <c r="H468" s="1"/>
      <c r="I468" s="1"/>
      <c r="N468" s="1" t="n">
        <v>20210411</v>
      </c>
      <c r="O468" s="1" t="n">
        <v>39</v>
      </c>
      <c r="P468" s="1" t="n">
        <f aca="false">+O468/10</f>
        <v>3.9</v>
      </c>
      <c r="Q468" s="2" t="n">
        <f aca="false">+($M$2/0.593)*0.5*(-1*(-P468/($M$1*3/2)+1)*(-P468/($M$1*3/2)+1)*(-P468/($M$1*3/2)+1)-1*(-P468/($M$1*3/2)+1)*(-P468/($M$1*3/2)+1)+(-P468/($M$1*3/2)+1)+1)</f>
        <v>0.352333191942101</v>
      </c>
      <c r="R468" s="2" t="n">
        <f aca="false">+P468*P468*P468*0.613*Q468*$M$4</f>
        <v>19.7121312423959</v>
      </c>
      <c r="S468" s="3" t="n">
        <f aca="false">+P468*P468*P468*0.613*Q468*$M$4*24</f>
        <v>473.091149817501</v>
      </c>
      <c r="T468" s="3" t="n">
        <f aca="false">+P468*P468*P468*0.613*$M$2*$M$4*24</f>
        <v>737.884548104956</v>
      </c>
      <c r="U468" s="3"/>
      <c r="V468" s="3"/>
    </row>
    <row r="469" customFormat="false" ht="12.8" hidden="false" customHeight="false" outlineLevel="0" collapsed="false">
      <c r="D469" s="1"/>
      <c r="E469" s="1"/>
      <c r="F469" s="1"/>
      <c r="H469" s="1"/>
      <c r="I469" s="1"/>
      <c r="N469" s="1" t="n">
        <v>20210412</v>
      </c>
      <c r="O469" s="1" t="n">
        <v>29</v>
      </c>
      <c r="P469" s="1" t="n">
        <f aca="false">+O469/10</f>
        <v>2.9</v>
      </c>
      <c r="Q469" s="2" t="n">
        <f aca="false">+($M$2/0.593)*0.5*(-1*(-P469/($M$1*3/2)+1)*(-P469/($M$1*3/2)+1)*(-P469/($M$1*3/2)+1)-1*(-P469/($M$1*3/2)+1)*(-P469/($M$1*3/2)+1)+(-P469/($M$1*3/2)+1)+1)</f>
        <v>0.281320157124253</v>
      </c>
      <c r="R469" s="2" t="n">
        <f aca="false">+P469*P469*P469*0.613*Q469*$M$4</f>
        <v>6.47114375409461</v>
      </c>
      <c r="S469" s="3" t="n">
        <f aca="false">+P469*P469*P469*0.613*Q469*$M$4*24</f>
        <v>155.307450098271</v>
      </c>
      <c r="T469" s="3" t="n">
        <f aca="false">+P469*P469*P469*0.613*$M$2*$M$4*24</f>
        <v>303.381146744412</v>
      </c>
      <c r="U469" s="3"/>
      <c r="V469" s="3"/>
    </row>
    <row r="470" customFormat="false" ht="12.8" hidden="false" customHeight="false" outlineLevel="0" collapsed="false">
      <c r="D470" s="1"/>
      <c r="E470" s="1"/>
      <c r="F470" s="1"/>
      <c r="H470" s="1"/>
      <c r="I470" s="1"/>
      <c r="N470" s="1" t="n">
        <v>20210413</v>
      </c>
      <c r="O470" s="1" t="n">
        <v>23</v>
      </c>
      <c r="P470" s="1" t="n">
        <f aca="false">+O470/10</f>
        <v>2.3</v>
      </c>
      <c r="Q470" s="2" t="n">
        <f aca="false">+($M$2/0.593)*0.5*(-1*(-P470/($M$1*3/2)+1)*(-P470/($M$1*3/2)+1)*(-P470/($M$1*3/2)+1)-1*(-P470/($M$1*3/2)+1)*(-P470/($M$1*3/2)+1)+(-P470/($M$1*3/2)+1)+1)</f>
        <v>0.232575694272198</v>
      </c>
      <c r="R470" s="2" t="n">
        <f aca="false">+P470*P470*P470*0.613*Q470*$M$4</f>
        <v>2.66891066259668</v>
      </c>
      <c r="S470" s="3" t="n">
        <f aca="false">+P470*P470*P470*0.613*Q470*$M$4*24</f>
        <v>64.0538559023202</v>
      </c>
      <c r="T470" s="3" t="n">
        <f aca="false">+P470*P470*P470*0.613*$M$2*$M$4*24</f>
        <v>151.348493683187</v>
      </c>
      <c r="U470" s="3"/>
      <c r="V470" s="3"/>
    </row>
    <row r="471" customFormat="false" ht="12.8" hidden="false" customHeight="false" outlineLevel="0" collapsed="false">
      <c r="D471" s="1"/>
      <c r="E471" s="1"/>
      <c r="F471" s="1"/>
      <c r="H471" s="1"/>
      <c r="I471" s="1"/>
      <c r="N471" s="1" t="n">
        <v>20210414</v>
      </c>
      <c r="O471" s="1" t="n">
        <v>26</v>
      </c>
      <c r="P471" s="1" t="n">
        <f aca="false">+O471/10</f>
        <v>2.6</v>
      </c>
      <c r="Q471" s="2" t="n">
        <f aca="false">+($M$2/0.593)*0.5*(-1*(-P471/($M$1*3/2)+1)*(-P471/($M$1*3/2)+1)*(-P471/($M$1*3/2)+1)-1*(-P471/($M$1*3/2)+1)*(-P471/($M$1*3/2)+1)+(-P471/($M$1*3/2)+1)+1)</f>
        <v>0.257537111637928</v>
      </c>
      <c r="R471" s="2" t="n">
        <f aca="false">+P471*P471*P471*0.613*Q471*$M$4</f>
        <v>4.26919573773573</v>
      </c>
      <c r="S471" s="3" t="n">
        <f aca="false">+P471*P471*P471*0.613*Q471*$M$4*24</f>
        <v>102.460697705658</v>
      </c>
      <c r="T471" s="3" t="n">
        <f aca="false">+P471*P471*P471*0.613*$M$2*$M$4*24</f>
        <v>218.632458697765</v>
      </c>
      <c r="U471" s="3"/>
      <c r="V471" s="3"/>
    </row>
    <row r="472" customFormat="false" ht="12.8" hidden="false" customHeight="false" outlineLevel="0" collapsed="false">
      <c r="D472" s="1"/>
      <c r="E472" s="1"/>
      <c r="F472" s="1"/>
      <c r="H472" s="1"/>
      <c r="I472" s="1"/>
      <c r="N472" s="1" t="n">
        <v>20210415</v>
      </c>
      <c r="O472" s="1" t="n">
        <v>25</v>
      </c>
      <c r="P472" s="1" t="n">
        <f aca="false">+O472/10</f>
        <v>2.5</v>
      </c>
      <c r="Q472" s="2" t="n">
        <f aca="false">+($M$2/0.593)*0.5*(-1*(-P472/($M$1*3/2)+1)*(-P472/($M$1*3/2)+1)*(-P472/($M$1*3/2)+1)-1*(-P472/($M$1*3/2)+1)*(-P472/($M$1*3/2)+1)+(-P472/($M$1*3/2)+1)+1)</f>
        <v>0.249348518161137</v>
      </c>
      <c r="R472" s="2" t="n">
        <f aca="false">+P472*P472*P472*0.613*Q472*$M$4</f>
        <v>3.67462495650297</v>
      </c>
      <c r="S472" s="3" t="n">
        <f aca="false">+P472*P472*P472*0.613*Q472*$M$4*24</f>
        <v>88.1909989560714</v>
      </c>
      <c r="T472" s="3" t="n">
        <f aca="false">+P472*P472*P472*0.613*$M$2*$M$4*24</f>
        <v>194.363459669582</v>
      </c>
      <c r="U472" s="3"/>
      <c r="V472" s="3"/>
    </row>
    <row r="473" customFormat="false" ht="12.8" hidden="false" customHeight="false" outlineLevel="0" collapsed="false">
      <c r="D473" s="1"/>
      <c r="E473" s="1"/>
      <c r="F473" s="1"/>
      <c r="H473" s="1"/>
      <c r="I473" s="1"/>
      <c r="N473" s="1" t="n">
        <v>20210416</v>
      </c>
      <c r="O473" s="1" t="n">
        <v>38</v>
      </c>
      <c r="P473" s="1" t="n">
        <f aca="false">+O473/10</f>
        <v>3.8</v>
      </c>
      <c r="Q473" s="2" t="n">
        <f aca="false">+($M$2/0.593)*0.5*(-1*(-P473/($M$1*3/2)+1)*(-P473/($M$1*3/2)+1)*(-P473/($M$1*3/2)+1)-1*(-P473/($M$1*3/2)+1)*(-P473/($M$1*3/2)+1)+(-P473/($M$1*3/2)+1)+1)</f>
        <v>0.3457911881567</v>
      </c>
      <c r="R473" s="2" t="n">
        <f aca="false">+P473*P473*P473*0.613*Q473*$M$4</f>
        <v>17.8957916284816</v>
      </c>
      <c r="S473" s="3" t="n">
        <f aca="false">+P473*P473*P473*0.613*Q473*$M$4*24</f>
        <v>429.498999083558</v>
      </c>
      <c r="T473" s="3" t="n">
        <f aca="false">+P473*P473*P473*0.613*$M$2*$M$4*24</f>
        <v>682.567152575316</v>
      </c>
      <c r="U473" s="3"/>
      <c r="V473" s="3"/>
    </row>
    <row r="474" customFormat="false" ht="12.8" hidden="false" customHeight="false" outlineLevel="0" collapsed="false">
      <c r="D474" s="1"/>
      <c r="E474" s="1"/>
      <c r="F474" s="1"/>
      <c r="H474" s="1"/>
      <c r="I474" s="1"/>
      <c r="N474" s="1" t="n">
        <v>20210417</v>
      </c>
      <c r="O474" s="1" t="n">
        <v>40</v>
      </c>
      <c r="P474" s="1" t="n">
        <f aca="false">+O474/10</f>
        <v>4</v>
      </c>
      <c r="Q474" s="2" t="n">
        <f aca="false">+($M$2/0.593)*0.5*(-1*(-P474/($M$1*3/2)+1)*(-P474/($M$1*3/2)+1)*(-P474/($M$1*3/2)+1)-1*(-P474/($M$1*3/2)+1)*(-P474/($M$1*3/2)+1)+(-P474/($M$1*3/2)+1)+1)</f>
        <v>0.358753516022563</v>
      </c>
      <c r="R474" s="2" t="n">
        <f aca="false">+P474*P474*P474*0.613*Q474*$M$4</f>
        <v>21.6552071634028</v>
      </c>
      <c r="S474" s="3" t="n">
        <f aca="false">+P474*P474*P474*0.613*Q474*$M$4*24</f>
        <v>519.724971921668</v>
      </c>
      <c r="T474" s="3" t="n">
        <f aca="false">+P474*P474*P474*0.613*$M$2*$M$4*24</f>
        <v>796.112730806608</v>
      </c>
      <c r="U474" s="3"/>
      <c r="V474" s="3"/>
    </row>
    <row r="475" customFormat="false" ht="12.8" hidden="false" customHeight="false" outlineLevel="0" collapsed="false">
      <c r="D475" s="1"/>
      <c r="E475" s="1"/>
      <c r="F475" s="1"/>
      <c r="H475" s="1"/>
      <c r="I475" s="1"/>
      <c r="N475" s="1" t="n">
        <v>20210418</v>
      </c>
      <c r="O475" s="1" t="n">
        <v>25</v>
      </c>
      <c r="P475" s="1" t="n">
        <f aca="false">+O475/10</f>
        <v>2.5</v>
      </c>
      <c r="Q475" s="2" t="n">
        <f aca="false">+($M$2/0.593)*0.5*(-1*(-P475/($M$1*3/2)+1)*(-P475/($M$1*3/2)+1)*(-P475/($M$1*3/2)+1)-1*(-P475/($M$1*3/2)+1)*(-P475/($M$1*3/2)+1)+(-P475/($M$1*3/2)+1)+1)</f>
        <v>0.249348518161137</v>
      </c>
      <c r="R475" s="2" t="n">
        <f aca="false">+P475*P475*P475*0.613*Q475*$M$4</f>
        <v>3.67462495650297</v>
      </c>
      <c r="S475" s="3" t="n">
        <f aca="false">+P475*P475*P475*0.613*Q475*$M$4*24</f>
        <v>88.1909989560714</v>
      </c>
      <c r="T475" s="3" t="n">
        <f aca="false">+P475*P475*P475*0.613*$M$2*$M$4*24</f>
        <v>194.363459669582</v>
      </c>
      <c r="U475" s="3"/>
      <c r="V475" s="3"/>
    </row>
    <row r="476" customFormat="false" ht="12.8" hidden="false" customHeight="false" outlineLevel="0" collapsed="false">
      <c r="D476" s="1"/>
      <c r="E476" s="1"/>
      <c r="F476" s="1"/>
      <c r="H476" s="1"/>
      <c r="I476" s="1"/>
      <c r="N476" s="1" t="n">
        <v>20210419</v>
      </c>
      <c r="O476" s="1" t="n">
        <v>12</v>
      </c>
      <c r="P476" s="1" t="n">
        <f aca="false">+O476/10</f>
        <v>1.2</v>
      </c>
      <c r="Q476" s="2" t="n">
        <f aca="false">+($M$2/0.593)*0.5*(-1*(-P476/($M$1*3/2)+1)*(-P476/($M$1*3/2)+1)*(-P476/($M$1*3/2)+1)-1*(-P476/($M$1*3/2)+1)*(-P476/($M$1*3/2)+1)+(-P476/($M$1*3/2)+1)+1)</f>
        <v>0.130658386324028</v>
      </c>
      <c r="R476" s="2" t="n">
        <f aca="false">+P476*P476*P476*0.613*Q476*$M$4</f>
        <v>0.212944893979045</v>
      </c>
      <c r="S476" s="3" t="n">
        <f aca="false">+P476*P476*P476*0.613*Q476*$M$4*24</f>
        <v>5.11067745549708</v>
      </c>
      <c r="T476" s="3" t="n">
        <f aca="false">+P476*P476*P476*0.613*$M$2*$M$4*24</f>
        <v>21.4950437317784</v>
      </c>
      <c r="U476" s="3"/>
      <c r="V476" s="3"/>
    </row>
    <row r="477" customFormat="false" ht="12.8" hidden="false" customHeight="false" outlineLevel="0" collapsed="false">
      <c r="D477" s="1"/>
      <c r="E477" s="1"/>
      <c r="F477" s="1"/>
      <c r="H477" s="1"/>
      <c r="I477" s="1"/>
      <c r="N477" s="1" t="n">
        <v>20210420</v>
      </c>
      <c r="O477" s="1" t="n">
        <v>12</v>
      </c>
      <c r="P477" s="1" t="n">
        <f aca="false">+O477/10</f>
        <v>1.2</v>
      </c>
      <c r="Q477" s="2" t="n">
        <f aca="false">+($M$2/0.593)*0.5*(-1*(-P477/($M$1*3/2)+1)*(-P477/($M$1*3/2)+1)*(-P477/($M$1*3/2)+1)-1*(-P477/($M$1*3/2)+1)*(-P477/($M$1*3/2)+1)+(-P477/($M$1*3/2)+1)+1)</f>
        <v>0.130658386324028</v>
      </c>
      <c r="R477" s="2" t="n">
        <f aca="false">+P477*P477*P477*0.613*Q477*$M$4</f>
        <v>0.212944893979045</v>
      </c>
      <c r="S477" s="3" t="n">
        <f aca="false">+P477*P477*P477*0.613*Q477*$M$4*24</f>
        <v>5.11067745549708</v>
      </c>
      <c r="T477" s="3" t="n">
        <f aca="false">+P477*P477*P477*0.613*$M$2*$M$4*24</f>
        <v>21.4950437317784</v>
      </c>
      <c r="U477" s="3"/>
      <c r="V477" s="3"/>
    </row>
    <row r="478" customFormat="false" ht="12.8" hidden="false" customHeight="false" outlineLevel="0" collapsed="false">
      <c r="D478" s="1"/>
      <c r="E478" s="1"/>
      <c r="F478" s="1"/>
      <c r="H478" s="1"/>
      <c r="I478" s="1"/>
      <c r="N478" s="1" t="n">
        <v>20210421</v>
      </c>
      <c r="O478" s="1" t="n">
        <v>40</v>
      </c>
      <c r="P478" s="1" t="n">
        <f aca="false">+O478/10</f>
        <v>4</v>
      </c>
      <c r="Q478" s="2" t="n">
        <f aca="false">+($M$2/0.593)*0.5*(-1*(-P478/($M$1*3/2)+1)*(-P478/($M$1*3/2)+1)*(-P478/($M$1*3/2)+1)-1*(-P478/($M$1*3/2)+1)*(-P478/($M$1*3/2)+1)+(-P478/($M$1*3/2)+1)+1)</f>
        <v>0.358753516022563</v>
      </c>
      <c r="R478" s="2" t="n">
        <f aca="false">+P478*P478*P478*0.613*Q478*$M$4</f>
        <v>21.6552071634028</v>
      </c>
      <c r="S478" s="3" t="n">
        <f aca="false">+P478*P478*P478*0.613*Q478*$M$4*24</f>
        <v>519.724971921668</v>
      </c>
      <c r="T478" s="3" t="n">
        <f aca="false">+P478*P478*P478*0.613*$M$2*$M$4*24</f>
        <v>796.112730806608</v>
      </c>
      <c r="U478" s="3"/>
      <c r="V478" s="3"/>
    </row>
    <row r="479" customFormat="false" ht="12.8" hidden="false" customHeight="false" outlineLevel="0" collapsed="false">
      <c r="D479" s="1"/>
      <c r="E479" s="1"/>
      <c r="F479" s="1"/>
      <c r="H479" s="1"/>
      <c r="I479" s="1"/>
      <c r="N479" s="1" t="n">
        <v>20210422</v>
      </c>
      <c r="O479" s="1" t="n">
        <v>31</v>
      </c>
      <c r="P479" s="1" t="n">
        <f aca="false">+O479/10</f>
        <v>3.1</v>
      </c>
      <c r="Q479" s="2" t="n">
        <f aca="false">+($M$2/0.593)*0.5*(-1*(-P479/($M$1*3/2)+1)*(-P479/($M$1*3/2)+1)*(-P479/($M$1*3/2)+1)-1*(-P479/($M$1*3/2)+1)*(-P479/($M$1*3/2)+1)+(-P479/($M$1*3/2)+1)+1)</f>
        <v>0.29653035743398</v>
      </c>
      <c r="R479" s="2" t="n">
        <f aca="false">+P479*P479*P479*0.613*Q479*$M$4</f>
        <v>8.33183086407682</v>
      </c>
      <c r="S479" s="3" t="n">
        <f aca="false">+P479*P479*P479*0.613*Q479*$M$4*24</f>
        <v>199.963940737844</v>
      </c>
      <c r="T479" s="3" t="n">
        <f aca="false">+P479*P479*P479*0.613*$M$2*$M$4*24</f>
        <v>370.578036929057</v>
      </c>
      <c r="U479" s="3"/>
      <c r="V479" s="3"/>
    </row>
    <row r="480" customFormat="false" ht="12.8" hidden="false" customHeight="false" outlineLevel="0" collapsed="false">
      <c r="D480" s="1"/>
      <c r="E480" s="1"/>
      <c r="F480" s="1"/>
      <c r="H480" s="1"/>
      <c r="I480" s="1"/>
      <c r="N480" s="1" t="n">
        <v>20210423</v>
      </c>
      <c r="O480" s="1" t="n">
        <v>29</v>
      </c>
      <c r="P480" s="1" t="n">
        <f aca="false">+O480/10</f>
        <v>2.9</v>
      </c>
      <c r="Q480" s="2" t="n">
        <f aca="false">+($M$2/0.593)*0.5*(-1*(-P480/($M$1*3/2)+1)*(-P480/($M$1*3/2)+1)*(-P480/($M$1*3/2)+1)-1*(-P480/($M$1*3/2)+1)*(-P480/($M$1*3/2)+1)+(-P480/($M$1*3/2)+1)+1)</f>
        <v>0.281320157124253</v>
      </c>
      <c r="R480" s="2" t="n">
        <f aca="false">+P480*P480*P480*0.613*Q480*$M$4</f>
        <v>6.47114375409461</v>
      </c>
      <c r="S480" s="3" t="n">
        <f aca="false">+P480*P480*P480*0.613*Q480*$M$4*24</f>
        <v>155.307450098271</v>
      </c>
      <c r="T480" s="3" t="n">
        <f aca="false">+P480*P480*P480*0.613*$M$2*$M$4*24</f>
        <v>303.381146744412</v>
      </c>
      <c r="U480" s="3"/>
      <c r="V480" s="3"/>
    </row>
    <row r="481" customFormat="false" ht="12.8" hidden="false" customHeight="false" outlineLevel="0" collapsed="false">
      <c r="D481" s="1"/>
      <c r="E481" s="1"/>
      <c r="F481" s="1"/>
      <c r="H481" s="1"/>
      <c r="I481" s="1"/>
      <c r="N481" s="1" t="n">
        <v>20210424</v>
      </c>
      <c r="O481" s="1" t="n">
        <v>46</v>
      </c>
      <c r="P481" s="1" t="n">
        <f aca="false">+O481/10</f>
        <v>4.6</v>
      </c>
      <c r="Q481" s="2" t="n">
        <f aca="false">+($M$2/0.593)*0.5*(-1*(-P481/($M$1*3/2)+1)*(-P481/($M$1*3/2)+1)*(-P481/($M$1*3/2)+1)-1*(-P481/($M$1*3/2)+1)*(-P481/($M$1*3/2)+1)+(-P481/($M$1*3/2)+1)+1)</f>
        <v>0.394760035026049</v>
      </c>
      <c r="R481" s="2" t="n">
        <f aca="false">+P481*P481*P481*0.613*Q481*$M$4</f>
        <v>36.2403911533417</v>
      </c>
      <c r="S481" s="3" t="n">
        <f aca="false">+P481*P481*P481*0.613*Q481*$M$4*24</f>
        <v>869.769387680201</v>
      </c>
      <c r="T481" s="3" t="n">
        <f aca="false">+P481*P481*P481*0.613*$M$2*$M$4*24</f>
        <v>1210.7879494655</v>
      </c>
      <c r="U481" s="3"/>
      <c r="V481" s="3"/>
    </row>
    <row r="482" customFormat="false" ht="12.8" hidden="false" customHeight="false" outlineLevel="0" collapsed="false">
      <c r="D482" s="1"/>
      <c r="E482" s="1"/>
      <c r="F482" s="1"/>
      <c r="H482" s="1"/>
      <c r="I482" s="1"/>
      <c r="N482" s="1" t="n">
        <v>20210425</v>
      </c>
      <c r="O482" s="1" t="n">
        <v>42</v>
      </c>
      <c r="P482" s="1" t="n">
        <f aca="false">+O482/10</f>
        <v>4.2</v>
      </c>
      <c r="Q482" s="2" t="n">
        <f aca="false">+($M$2/0.593)*0.5*(-1*(-P482/($M$1*3/2)+1)*(-P482/($M$1*3/2)+1)*(-P482/($M$1*3/2)+1)-1*(-P482/($M$1*3/2)+1)*(-P482/($M$1*3/2)+1)+(-P482/($M$1*3/2)+1)+1)</f>
        <v>0.371231971377558</v>
      </c>
      <c r="R482" s="2" t="n">
        <f aca="false">+P482*P482*P482*0.613*Q482*$M$4</f>
        <v>25.9405658609706</v>
      </c>
      <c r="S482" s="3" t="n">
        <f aca="false">+P482*P482*P482*0.613*Q482*$M$4*24</f>
        <v>622.573580663294</v>
      </c>
      <c r="T482" s="3" t="n">
        <f aca="false">+P482*P482*P482*0.613*$M$2*$M$4*24</f>
        <v>921.6</v>
      </c>
      <c r="U482" s="3"/>
      <c r="V482" s="3"/>
    </row>
    <row r="483" customFormat="false" ht="12.8" hidden="false" customHeight="false" outlineLevel="0" collapsed="false">
      <c r="D483" s="1"/>
      <c r="E483" s="1"/>
      <c r="F483" s="1"/>
      <c r="H483" s="1"/>
      <c r="I483" s="1"/>
      <c r="N483" s="1" t="n">
        <v>20210426</v>
      </c>
      <c r="O483" s="1" t="n">
        <v>39</v>
      </c>
      <c r="P483" s="1" t="n">
        <f aca="false">+O483/10</f>
        <v>3.9</v>
      </c>
      <c r="Q483" s="2" t="n">
        <f aca="false">+($M$2/0.593)*0.5*(-1*(-P483/($M$1*3/2)+1)*(-P483/($M$1*3/2)+1)*(-P483/($M$1*3/2)+1)-1*(-P483/($M$1*3/2)+1)*(-P483/($M$1*3/2)+1)+(-P483/($M$1*3/2)+1)+1)</f>
        <v>0.352333191942101</v>
      </c>
      <c r="R483" s="2" t="n">
        <f aca="false">+P483*P483*P483*0.613*Q483*$M$4</f>
        <v>19.7121312423959</v>
      </c>
      <c r="S483" s="3" t="n">
        <f aca="false">+P483*P483*P483*0.613*Q483*$M$4*24</f>
        <v>473.091149817501</v>
      </c>
      <c r="T483" s="3" t="n">
        <f aca="false">+P483*P483*P483*0.613*$M$2*$M$4*24</f>
        <v>737.884548104956</v>
      </c>
      <c r="U483" s="3"/>
      <c r="V483" s="3"/>
    </row>
    <row r="484" customFormat="false" ht="12.8" hidden="false" customHeight="false" outlineLevel="0" collapsed="false">
      <c r="D484" s="1"/>
      <c r="E484" s="1"/>
      <c r="F484" s="1"/>
      <c r="H484" s="1"/>
      <c r="I484" s="1"/>
      <c r="N484" s="1" t="n">
        <v>20210427</v>
      </c>
      <c r="O484" s="1" t="n">
        <v>35</v>
      </c>
      <c r="P484" s="1" t="n">
        <f aca="false">+O484/10</f>
        <v>3.5</v>
      </c>
      <c r="Q484" s="2" t="n">
        <f aca="false">+($M$2/0.593)*0.5*(-1*(-P484/($M$1*3/2)+1)*(-P484/($M$1*3/2)+1)*(-P484/($M$1*3/2)+1)-1*(-P484/($M$1*3/2)+1)*(-P484/($M$1*3/2)+1)+(-P484/($M$1*3/2)+1)+1)</f>
        <v>0.325427982798649</v>
      </c>
      <c r="R484" s="2" t="n">
        <f aca="false">+P484*P484*P484*0.613*Q484*$M$4</f>
        <v>13.1596770018966</v>
      </c>
      <c r="S484" s="3" t="n">
        <f aca="false">+P484*P484*P484*0.613*Q484*$M$4*24</f>
        <v>315.832248045518</v>
      </c>
      <c r="T484" s="3" t="n">
        <f aca="false">+P484*P484*P484*0.613*$M$2*$M$4*24</f>
        <v>533.333333333333</v>
      </c>
      <c r="U484" s="3"/>
      <c r="V484" s="3"/>
    </row>
    <row r="485" customFormat="false" ht="12.8" hidden="false" customHeight="false" outlineLevel="0" collapsed="false">
      <c r="D485" s="1"/>
      <c r="E485" s="1"/>
      <c r="F485" s="1"/>
      <c r="H485" s="1"/>
      <c r="I485" s="1"/>
      <c r="N485" s="1" t="n">
        <v>20210428</v>
      </c>
      <c r="O485" s="1" t="n">
        <v>37</v>
      </c>
      <c r="P485" s="1" t="n">
        <f aca="false">+O485/10</f>
        <v>3.7</v>
      </c>
      <c r="Q485" s="2" t="n">
        <f aca="false">+($M$2/0.593)*0.5*(-1*(-P485/($M$1*3/2)+1)*(-P485/($M$1*3/2)+1)*(-P485/($M$1*3/2)+1)-1*(-P485/($M$1*3/2)+1)*(-P485/($M$1*3/2)+1)+(-P485/($M$1*3/2)+1)+1)</f>
        <v>0.339126793089139</v>
      </c>
      <c r="R485" s="2" t="n">
        <f aca="false">+P485*P485*P485*0.613*Q485*$M$4</f>
        <v>16.2014348180076</v>
      </c>
      <c r="S485" s="3" t="n">
        <f aca="false">+P485*P485*P485*0.613*Q485*$M$4*24</f>
        <v>388.834435632183</v>
      </c>
      <c r="T485" s="3" t="n">
        <f aca="false">+P485*P485*P485*0.613*$M$2*$M$4*24</f>
        <v>630.085908649174</v>
      </c>
      <c r="U485" s="3"/>
      <c r="V485" s="3"/>
    </row>
    <row r="486" customFormat="false" ht="12.8" hidden="false" customHeight="false" outlineLevel="0" collapsed="false">
      <c r="D486" s="1"/>
      <c r="E486" s="1"/>
      <c r="F486" s="1"/>
      <c r="H486" s="1"/>
      <c r="I486" s="1"/>
      <c r="N486" s="1" t="n">
        <v>20210429</v>
      </c>
      <c r="O486" s="1" t="n">
        <v>41</v>
      </c>
      <c r="P486" s="1" t="n">
        <f aca="false">+O486/10</f>
        <v>4.1</v>
      </c>
      <c r="Q486" s="2" t="n">
        <f aca="false">+($M$2/0.593)*0.5*(-1*(-P486/($M$1*3/2)+1)*(-P486/($M$1*3/2)+1)*(-P486/($M$1*3/2)+1)-1*(-P486/($M$1*3/2)+1)*(-P486/($M$1*3/2)+1)+(-P486/($M$1*3/2)+1)+1)</f>
        <v>0.365052871975308</v>
      </c>
      <c r="R486" s="2" t="n">
        <f aca="false">+P486*P486*P486*0.613*Q486*$M$4</f>
        <v>23.7297707341083</v>
      </c>
      <c r="S486" s="3" t="n">
        <f aca="false">+P486*P486*P486*0.613*Q486*$M$4*24</f>
        <v>569.514497618599</v>
      </c>
      <c r="T486" s="3" t="n">
        <f aca="false">+P486*P486*P486*0.613*$M$2*$M$4*24</f>
        <v>857.326336248785</v>
      </c>
      <c r="U486" s="3"/>
      <c r="V486" s="3"/>
    </row>
    <row r="487" customFormat="false" ht="12.8" hidden="false" customHeight="false" outlineLevel="0" collapsed="false">
      <c r="D487" s="1"/>
      <c r="E487" s="1"/>
      <c r="F487" s="1"/>
      <c r="H487" s="1"/>
      <c r="I487" s="1"/>
      <c r="N487" s="1" t="n">
        <v>20210430</v>
      </c>
      <c r="O487" s="1" t="n">
        <v>28</v>
      </c>
      <c r="P487" s="1" t="n">
        <f aca="false">+O487/10</f>
        <v>2.8</v>
      </c>
      <c r="Q487" s="2" t="n">
        <f aca="false">+($M$2/0.593)*0.5*(-1*(-P487/($M$1*3/2)+1)*(-P487/($M$1*3/2)+1)*(-P487/($M$1*3/2)+1)-1*(-P487/($M$1*3/2)+1)*(-P487/($M$1*3/2)+1)+(-P487/($M$1*3/2)+1)+1)</f>
        <v>0.273522219542264</v>
      </c>
      <c r="R487" s="2" t="n">
        <f aca="false">+P487*P487*P487*0.613*Q487*$M$4</f>
        <v>5.66308276228817</v>
      </c>
      <c r="S487" s="3" t="n">
        <f aca="false">+P487*P487*P487*0.613*Q487*$M$4*24</f>
        <v>135.913986294916</v>
      </c>
      <c r="T487" s="3" t="n">
        <f aca="false">+P487*P487*P487*0.613*$M$2*$M$4*24</f>
        <v>273.066666666667</v>
      </c>
      <c r="U487" s="3" t="n">
        <f aca="false">SUM(S458:S487)</f>
        <v>14965.4127101934</v>
      </c>
      <c r="V487" s="3" t="n">
        <f aca="false">SUM(T458:T487)</f>
        <v>21695.465111759</v>
      </c>
    </row>
    <row r="488" customFormat="false" ht="12.8" hidden="false" customHeight="false" outlineLevel="0" collapsed="false">
      <c r="D488" s="1"/>
      <c r="E488" s="1"/>
      <c r="F488" s="1"/>
      <c r="H488" s="1"/>
      <c r="I488" s="1"/>
      <c r="N488" s="1" t="n">
        <v>20210501</v>
      </c>
      <c r="O488" s="1" t="n">
        <v>29</v>
      </c>
      <c r="P488" s="1" t="n">
        <f aca="false">+O488/10</f>
        <v>2.9</v>
      </c>
      <c r="Q488" s="2" t="n">
        <f aca="false">+($M$2/0.593)*0.5*(-1*(-P488/($M$1*3/2)+1)*(-P488/($M$1*3/2)+1)*(-P488/($M$1*3/2)+1)-1*(-P488/($M$1*3/2)+1)*(-P488/($M$1*3/2)+1)+(-P488/($M$1*3/2)+1)+1)</f>
        <v>0.281320157124253</v>
      </c>
      <c r="R488" s="2" t="n">
        <f aca="false">+P488*P488*P488*0.613*Q488*$M$4</f>
        <v>6.47114375409461</v>
      </c>
      <c r="S488" s="3" t="n">
        <f aca="false">+P488*P488*P488*0.613*Q488*$M$4*24</f>
        <v>155.307450098271</v>
      </c>
      <c r="T488" s="3" t="n">
        <f aca="false">+P488*P488*P488*0.613*$M$2*$M$4*24</f>
        <v>303.381146744412</v>
      </c>
      <c r="U488" s="3"/>
      <c r="V488" s="3"/>
    </row>
    <row r="489" customFormat="false" ht="12.8" hidden="false" customHeight="false" outlineLevel="0" collapsed="false">
      <c r="D489" s="1"/>
      <c r="E489" s="1"/>
      <c r="F489" s="1"/>
      <c r="H489" s="1"/>
      <c r="I489" s="1"/>
      <c r="N489" s="1" t="n">
        <v>20210502</v>
      </c>
      <c r="O489" s="1" t="n">
        <v>31</v>
      </c>
      <c r="P489" s="1" t="n">
        <f aca="false">+O489/10</f>
        <v>3.1</v>
      </c>
      <c r="Q489" s="2" t="n">
        <f aca="false">+($M$2/0.593)*0.5*(-1*(-P489/($M$1*3/2)+1)*(-P489/($M$1*3/2)+1)*(-P489/($M$1*3/2)+1)-1*(-P489/($M$1*3/2)+1)*(-P489/($M$1*3/2)+1)+(-P489/($M$1*3/2)+1)+1)</f>
        <v>0.29653035743398</v>
      </c>
      <c r="R489" s="2" t="n">
        <f aca="false">+P489*P489*P489*0.613*Q489*$M$4</f>
        <v>8.33183086407682</v>
      </c>
      <c r="S489" s="3" t="n">
        <f aca="false">+P489*P489*P489*0.613*Q489*$M$4*24</f>
        <v>199.963940737844</v>
      </c>
      <c r="T489" s="3" t="n">
        <f aca="false">+P489*P489*P489*0.613*$M$2*$M$4*24</f>
        <v>370.578036929057</v>
      </c>
      <c r="U489" s="3"/>
      <c r="V489" s="3"/>
    </row>
    <row r="490" customFormat="false" ht="12.8" hidden="false" customHeight="false" outlineLevel="0" collapsed="false">
      <c r="D490" s="1"/>
      <c r="E490" s="1"/>
      <c r="F490" s="1"/>
      <c r="H490" s="1"/>
      <c r="I490" s="1"/>
      <c r="N490" s="1" t="n">
        <v>20210503</v>
      </c>
      <c r="O490" s="1" t="n">
        <v>54</v>
      </c>
      <c r="P490" s="1" t="n">
        <f aca="false">+O490/10</f>
        <v>5.4</v>
      </c>
      <c r="Q490" s="2" t="n">
        <f aca="false">+($M$2/0.593)*0.5*(-1*(-P490/($M$1*3/2)+1)*(-P490/($M$1*3/2)+1)*(-P490/($M$1*3/2)+1)-1*(-P490/($M$1*3/2)+1)*(-P490/($M$1*3/2)+1)+(-P490/($M$1*3/2)+1)+1)</f>
        <v>0.436260167374724</v>
      </c>
      <c r="R490" s="2" t="n">
        <f aca="false">+P490*P490*P490*0.613*Q490*$M$4</f>
        <v>64.7907554435976</v>
      </c>
      <c r="S490" s="3" t="n">
        <f aca="false">+P490*P490*P490*0.613*Q490*$M$4*24</f>
        <v>1554.97813064634</v>
      </c>
      <c r="T490" s="3" t="n">
        <f aca="false">+P490*P490*P490*0.613*$M$2*$M$4*24</f>
        <v>1958.73586005831</v>
      </c>
      <c r="U490" s="3"/>
      <c r="V490" s="3"/>
    </row>
    <row r="491" customFormat="false" ht="12.8" hidden="false" customHeight="false" outlineLevel="0" collapsed="false">
      <c r="D491" s="1"/>
      <c r="E491" s="1"/>
      <c r="F491" s="1"/>
      <c r="H491" s="1"/>
      <c r="I491" s="1"/>
      <c r="N491" s="1" t="n">
        <v>20210504</v>
      </c>
      <c r="O491" s="1" t="n">
        <v>90</v>
      </c>
      <c r="P491" s="1" t="n">
        <f aca="false">+O491/10</f>
        <v>9</v>
      </c>
      <c r="Q491" s="2" t="n">
        <f aca="false">+($M$2/0.593)*0.5*(-1*(-P491/($M$1*3/2)+1)*(-P491/($M$1*3/2)+1)*(-P491/($M$1*3/2)+1)-1*(-P491/($M$1*3/2)+1)*(-P491/($M$1*3/2)+1)+(-P491/($M$1*3/2)+1)+1)</f>
        <v>0.540353952852166</v>
      </c>
      <c r="R491" s="2" t="n">
        <f aca="false">+P491*P491*P491*0.613*Q491*$M$4</f>
        <v>371.52843976388</v>
      </c>
      <c r="S491" s="3" t="n">
        <f aca="false">+P491*P491*P491*0.613*Q491*$M$4*24</f>
        <v>8916.68255433313</v>
      </c>
      <c r="T491" s="3" t="n">
        <f aca="false">+P491*P491*P491*0.613*$M$2*$M$4*24</f>
        <v>9068.22157434402</v>
      </c>
      <c r="U491" s="3"/>
      <c r="V491" s="3"/>
    </row>
    <row r="492" customFormat="false" ht="12.8" hidden="false" customHeight="false" outlineLevel="0" collapsed="false">
      <c r="D492" s="1"/>
      <c r="E492" s="1"/>
      <c r="F492" s="1"/>
      <c r="H492" s="1"/>
      <c r="I492" s="1"/>
      <c r="N492" s="1" t="n">
        <v>20210505</v>
      </c>
      <c r="O492" s="1" t="n">
        <v>50</v>
      </c>
      <c r="P492" s="1" t="n">
        <f aca="false">+O492/10</f>
        <v>5</v>
      </c>
      <c r="Q492" s="2" t="n">
        <f aca="false">+($M$2/0.593)*0.5*(-1*(-P492/($M$1*3/2)+1)*(-P492/($M$1*3/2)+1)*(-P492/($M$1*3/2)+1)-1*(-P492/($M$1*3/2)+1)*(-P492/($M$1*3/2)+1)+(-P492/($M$1*3/2)+1)+1)</f>
        <v>0.416420920044371</v>
      </c>
      <c r="R492" s="2" t="n">
        <f aca="false">+P492*P492*P492*0.613*Q492*$M$4</f>
        <v>49.0940380633382</v>
      </c>
      <c r="S492" s="3" t="n">
        <f aca="false">+P492*P492*P492*0.613*Q492*$M$4*24</f>
        <v>1178.25691352012</v>
      </c>
      <c r="T492" s="3" t="n">
        <f aca="false">+P492*P492*P492*0.613*$M$2*$M$4*24</f>
        <v>1554.90767735666</v>
      </c>
      <c r="U492" s="3"/>
      <c r="V492" s="3"/>
    </row>
    <row r="493" customFormat="false" ht="12.8" hidden="false" customHeight="false" outlineLevel="0" collapsed="false">
      <c r="D493" s="1"/>
      <c r="E493" s="1"/>
      <c r="F493" s="1"/>
      <c r="H493" s="1"/>
      <c r="I493" s="1"/>
      <c r="N493" s="1" t="n">
        <v>20210506</v>
      </c>
      <c r="O493" s="1" t="n">
        <v>31</v>
      </c>
      <c r="P493" s="1" t="n">
        <f aca="false">+O493/10</f>
        <v>3.1</v>
      </c>
      <c r="Q493" s="2" t="n">
        <f aca="false">+($M$2/0.593)*0.5*(-1*(-P493/($M$1*3/2)+1)*(-P493/($M$1*3/2)+1)*(-P493/($M$1*3/2)+1)-1*(-P493/($M$1*3/2)+1)*(-P493/($M$1*3/2)+1)+(-P493/($M$1*3/2)+1)+1)</f>
        <v>0.29653035743398</v>
      </c>
      <c r="R493" s="2" t="n">
        <f aca="false">+P493*P493*P493*0.613*Q493*$M$4</f>
        <v>8.33183086407682</v>
      </c>
      <c r="S493" s="3" t="n">
        <f aca="false">+P493*P493*P493*0.613*Q493*$M$4*24</f>
        <v>199.963940737844</v>
      </c>
      <c r="T493" s="3" t="n">
        <f aca="false">+P493*P493*P493*0.613*$M$2*$M$4*24</f>
        <v>370.578036929057</v>
      </c>
      <c r="U493" s="3"/>
      <c r="V493" s="3"/>
    </row>
    <row r="494" customFormat="false" ht="12.8" hidden="false" customHeight="false" outlineLevel="0" collapsed="false">
      <c r="D494" s="1"/>
      <c r="E494" s="1"/>
      <c r="F494" s="1"/>
      <c r="H494" s="1"/>
      <c r="I494" s="1"/>
      <c r="N494" s="1" t="n">
        <v>20210507</v>
      </c>
      <c r="O494" s="1" t="n">
        <v>31</v>
      </c>
      <c r="P494" s="1" t="n">
        <f aca="false">+O494/10</f>
        <v>3.1</v>
      </c>
      <c r="Q494" s="2" t="n">
        <f aca="false">+($M$2/0.593)*0.5*(-1*(-P494/($M$1*3/2)+1)*(-P494/($M$1*3/2)+1)*(-P494/($M$1*3/2)+1)-1*(-P494/($M$1*3/2)+1)*(-P494/($M$1*3/2)+1)+(-P494/($M$1*3/2)+1)+1)</f>
        <v>0.29653035743398</v>
      </c>
      <c r="R494" s="2" t="n">
        <f aca="false">+P494*P494*P494*0.613*Q494*$M$4</f>
        <v>8.33183086407682</v>
      </c>
      <c r="S494" s="3" t="n">
        <f aca="false">+P494*P494*P494*0.613*Q494*$M$4*24</f>
        <v>199.963940737844</v>
      </c>
      <c r="T494" s="3" t="n">
        <f aca="false">+P494*P494*P494*0.613*$M$2*$M$4*24</f>
        <v>370.578036929057</v>
      </c>
      <c r="U494" s="3"/>
      <c r="V494" s="3"/>
    </row>
    <row r="495" customFormat="false" ht="12.8" hidden="false" customHeight="false" outlineLevel="0" collapsed="false">
      <c r="D495" s="1"/>
      <c r="E495" s="1"/>
      <c r="F495" s="1"/>
      <c r="H495" s="1"/>
      <c r="I495" s="1"/>
      <c r="N495" s="1" t="n">
        <v>20210508</v>
      </c>
      <c r="O495" s="1" t="n">
        <v>44</v>
      </c>
      <c r="P495" s="1" t="n">
        <f aca="false">+O495/10</f>
        <v>4.4</v>
      </c>
      <c r="Q495" s="2" t="n">
        <f aca="false">+($M$2/0.593)*0.5*(-1*(-P495/($M$1*3/2)+1)*(-P495/($M$1*3/2)+1)*(-P495/($M$1*3/2)+1)-1*(-P495/($M$1*3/2)+1)*(-P495/($M$1*3/2)+1)+(-P495/($M$1*3/2)+1)+1)</f>
        <v>0.383232246839462</v>
      </c>
      <c r="R495" s="2" t="n">
        <f aca="false">+P495*P495*P495*0.613*Q495*$M$4</f>
        <v>30.7897581414054</v>
      </c>
      <c r="S495" s="3" t="n">
        <f aca="false">+P495*P495*P495*0.613*Q495*$M$4*24</f>
        <v>738.954195393729</v>
      </c>
      <c r="T495" s="3" t="n">
        <f aca="false">+P495*P495*P495*0.613*$M$2*$M$4*24</f>
        <v>1059.6260447036</v>
      </c>
      <c r="U495" s="3"/>
      <c r="V495" s="3"/>
    </row>
    <row r="496" customFormat="false" ht="12.8" hidden="false" customHeight="false" outlineLevel="0" collapsed="false">
      <c r="D496" s="1"/>
      <c r="E496" s="1"/>
      <c r="F496" s="1"/>
      <c r="H496" s="1"/>
      <c r="I496" s="1"/>
      <c r="N496" s="1" t="n">
        <v>20210509</v>
      </c>
      <c r="O496" s="1" t="n">
        <v>44</v>
      </c>
      <c r="P496" s="1" t="n">
        <f aca="false">+O496/10</f>
        <v>4.4</v>
      </c>
      <c r="Q496" s="2" t="n">
        <f aca="false">+($M$2/0.593)*0.5*(-1*(-P496/($M$1*3/2)+1)*(-P496/($M$1*3/2)+1)*(-P496/($M$1*3/2)+1)-1*(-P496/($M$1*3/2)+1)*(-P496/($M$1*3/2)+1)+(-P496/($M$1*3/2)+1)+1)</f>
        <v>0.383232246839462</v>
      </c>
      <c r="R496" s="2" t="n">
        <f aca="false">+P496*P496*P496*0.613*Q496*$M$4</f>
        <v>30.7897581414054</v>
      </c>
      <c r="S496" s="3" t="n">
        <f aca="false">+P496*P496*P496*0.613*Q496*$M$4*24</f>
        <v>738.954195393729</v>
      </c>
      <c r="T496" s="3" t="n">
        <f aca="false">+P496*P496*P496*0.613*$M$2*$M$4*24</f>
        <v>1059.6260447036</v>
      </c>
      <c r="U496" s="3"/>
      <c r="V496" s="3"/>
    </row>
    <row r="497" customFormat="false" ht="12.8" hidden="false" customHeight="false" outlineLevel="0" collapsed="false">
      <c r="D497" s="1"/>
      <c r="E497" s="1"/>
      <c r="F497" s="1"/>
      <c r="H497" s="1"/>
      <c r="I497" s="1"/>
      <c r="N497" s="1" t="n">
        <v>20210510</v>
      </c>
      <c r="O497" s="1" t="n">
        <v>49</v>
      </c>
      <c r="P497" s="1" t="n">
        <f aca="false">+O497/10</f>
        <v>4.9</v>
      </c>
      <c r="Q497" s="2" t="n">
        <f aca="false">+($M$2/0.593)*0.5*(-1*(-P497/($M$1*3/2)+1)*(-P497/($M$1*3/2)+1)*(-P497/($M$1*3/2)+1)-1*(-P497/($M$1*3/2)+1)*(-P497/($M$1*3/2)+1)+(-P497/($M$1*3/2)+1)+1)</f>
        <v>0.411178256266093</v>
      </c>
      <c r="R497" s="2" t="n">
        <f aca="false">+P497*P497*P497*0.613*Q497*$M$4</f>
        <v>45.6251791913636</v>
      </c>
      <c r="S497" s="3" t="n">
        <f aca="false">+P497*P497*P497*0.613*Q497*$M$4*24</f>
        <v>1095.00430059273</v>
      </c>
      <c r="T497" s="3" t="n">
        <f aca="false">+P497*P497*P497*0.613*$M$2*$M$4*24</f>
        <v>1463.46666666667</v>
      </c>
      <c r="U497" s="3"/>
      <c r="V497" s="3"/>
    </row>
    <row r="498" customFormat="false" ht="12.8" hidden="false" customHeight="false" outlineLevel="0" collapsed="false">
      <c r="D498" s="1"/>
      <c r="E498" s="1"/>
      <c r="F498" s="1"/>
      <c r="H498" s="1"/>
      <c r="I498" s="1"/>
      <c r="N498" s="1" t="n">
        <v>20210511</v>
      </c>
      <c r="O498" s="1" t="n">
        <v>16</v>
      </c>
      <c r="P498" s="1" t="n">
        <f aca="false">+O498/10</f>
        <v>1.6</v>
      </c>
      <c r="Q498" s="2" t="n">
        <f aca="false">+($M$2/0.593)*0.5*(-1*(-P498/($M$1*3/2)+1)*(-P498/($M$1*3/2)+1)*(-P498/($M$1*3/2)+1)-1*(-P498/($M$1*3/2)+1)*(-P498/($M$1*3/2)+1)+(-P498/($M$1*3/2)+1)+1)</f>
        <v>0.169641907231382</v>
      </c>
      <c r="R498" s="2" t="n">
        <f aca="false">+P498*P498*P498*0.613*Q498*$M$4</f>
        <v>0.655359043910791</v>
      </c>
      <c r="S498" s="3" t="n">
        <f aca="false">+P498*P498*P498*0.613*Q498*$M$4*24</f>
        <v>15.728617053859</v>
      </c>
      <c r="T498" s="3" t="n">
        <f aca="false">+P498*P498*P498*0.613*$M$2*$M$4*24</f>
        <v>50.9512147716229</v>
      </c>
      <c r="U498" s="3"/>
      <c r="V498" s="3"/>
    </row>
    <row r="499" customFormat="false" ht="12.8" hidden="false" customHeight="false" outlineLevel="0" collapsed="false">
      <c r="D499" s="1"/>
      <c r="E499" s="1"/>
      <c r="F499" s="1"/>
      <c r="H499" s="1"/>
      <c r="I499" s="1"/>
      <c r="N499" s="1" t="n">
        <v>20210512</v>
      </c>
      <c r="O499" s="1" t="n">
        <v>23</v>
      </c>
      <c r="P499" s="1" t="n">
        <f aca="false">+O499/10</f>
        <v>2.3</v>
      </c>
      <c r="Q499" s="2" t="n">
        <f aca="false">+($M$2/0.593)*0.5*(-1*(-P499/($M$1*3/2)+1)*(-P499/($M$1*3/2)+1)*(-P499/($M$1*3/2)+1)-1*(-P499/($M$1*3/2)+1)*(-P499/($M$1*3/2)+1)+(-P499/($M$1*3/2)+1)+1)</f>
        <v>0.232575694272198</v>
      </c>
      <c r="R499" s="2" t="n">
        <f aca="false">+P499*P499*P499*0.613*Q499*$M$4</f>
        <v>2.66891066259668</v>
      </c>
      <c r="S499" s="3" t="n">
        <f aca="false">+P499*P499*P499*0.613*Q499*$M$4*24</f>
        <v>64.0538559023202</v>
      </c>
      <c r="T499" s="3" t="n">
        <f aca="false">+P499*P499*P499*0.613*$M$2*$M$4*24</f>
        <v>151.348493683187</v>
      </c>
      <c r="U499" s="3"/>
      <c r="V499" s="3"/>
    </row>
    <row r="500" customFormat="false" ht="12.8" hidden="false" customHeight="false" outlineLevel="0" collapsed="false">
      <c r="D500" s="1"/>
      <c r="E500" s="1"/>
      <c r="F500" s="1"/>
      <c r="H500" s="1"/>
      <c r="I500" s="1"/>
      <c r="N500" s="1" t="n">
        <v>20210513</v>
      </c>
      <c r="O500" s="1" t="n">
        <v>22</v>
      </c>
      <c r="P500" s="1" t="n">
        <f aca="false">+O500/10</f>
        <v>2.2</v>
      </c>
      <c r="Q500" s="2" t="n">
        <f aca="false">+($M$2/0.593)*0.5*(-1*(-P500/($M$1*3/2)+1)*(-P500/($M$1*3/2)+1)*(-P500/($M$1*3/2)+1)-1*(-P500/($M$1*3/2)+1)*(-P500/($M$1*3/2)+1)+(-P500/($M$1*3/2)+1)+1)</f>
        <v>0.223990040705607</v>
      </c>
      <c r="R500" s="2" t="n">
        <f aca="false">+P500*P500*P500*0.613*Q500*$M$4</f>
        <v>2.24948423452287</v>
      </c>
      <c r="S500" s="3" t="n">
        <f aca="false">+P500*P500*P500*0.613*Q500*$M$4*24</f>
        <v>53.987621628549</v>
      </c>
      <c r="T500" s="3" t="n">
        <f aca="false">+P500*P500*P500*0.613*$M$2*$M$4*24</f>
        <v>132.45325558795</v>
      </c>
      <c r="U500" s="3"/>
      <c r="V500" s="3"/>
    </row>
    <row r="501" customFormat="false" ht="12.8" hidden="false" customHeight="false" outlineLevel="0" collapsed="false">
      <c r="D501" s="1"/>
      <c r="E501" s="1"/>
      <c r="F501" s="1"/>
      <c r="H501" s="1"/>
      <c r="I501" s="1"/>
      <c r="N501" s="1" t="n">
        <v>20210514</v>
      </c>
      <c r="O501" s="1" t="n">
        <v>19</v>
      </c>
      <c r="P501" s="1" t="n">
        <f aca="false">+O501/10</f>
        <v>1.9</v>
      </c>
      <c r="Q501" s="2" t="n">
        <f aca="false">+($M$2/0.593)*0.5*(-1*(-P501/($M$1*3/2)+1)*(-P501/($M$1*3/2)+1)*(-P501/($M$1*3/2)+1)-1*(-P501/($M$1*3/2)+1)*(-P501/($M$1*3/2)+1)+(-P501/($M$1*3/2)+1)+1)</f>
        <v>0.197427574590686</v>
      </c>
      <c r="R501" s="2" t="n">
        <f aca="false">+P501*P501*P501*0.613*Q501*$M$4</f>
        <v>1.2771879596706</v>
      </c>
      <c r="S501" s="3" t="n">
        <f aca="false">+P501*P501*P501*0.613*Q501*$M$4*24</f>
        <v>30.6525110320943</v>
      </c>
      <c r="T501" s="3" t="n">
        <f aca="false">+P501*P501*P501*0.613*$M$2*$M$4*24</f>
        <v>85.3208940719145</v>
      </c>
      <c r="U501" s="3"/>
      <c r="V501" s="3"/>
    </row>
    <row r="502" customFormat="false" ht="12.8" hidden="false" customHeight="false" outlineLevel="0" collapsed="false">
      <c r="D502" s="1"/>
      <c r="E502" s="1"/>
      <c r="F502" s="1"/>
      <c r="H502" s="1"/>
      <c r="I502" s="1"/>
      <c r="N502" s="1" t="n">
        <v>20210515</v>
      </c>
      <c r="O502" s="1" t="n">
        <v>31</v>
      </c>
      <c r="P502" s="1" t="n">
        <f aca="false">+O502/10</f>
        <v>3.1</v>
      </c>
      <c r="Q502" s="2" t="n">
        <f aca="false">+($M$2/0.593)*0.5*(-1*(-P502/($M$1*3/2)+1)*(-P502/($M$1*3/2)+1)*(-P502/($M$1*3/2)+1)-1*(-P502/($M$1*3/2)+1)*(-P502/($M$1*3/2)+1)+(-P502/($M$1*3/2)+1)+1)</f>
        <v>0.29653035743398</v>
      </c>
      <c r="R502" s="2" t="n">
        <f aca="false">+P502*P502*P502*0.613*Q502*$M$4</f>
        <v>8.33183086407682</v>
      </c>
      <c r="S502" s="3" t="n">
        <f aca="false">+P502*P502*P502*0.613*Q502*$M$4*24</f>
        <v>199.963940737844</v>
      </c>
      <c r="T502" s="3" t="n">
        <f aca="false">+P502*P502*P502*0.613*$M$2*$M$4*24</f>
        <v>370.578036929057</v>
      </c>
      <c r="U502" s="3"/>
      <c r="V502" s="3"/>
    </row>
    <row r="503" customFormat="false" ht="12.8" hidden="false" customHeight="false" outlineLevel="0" collapsed="false">
      <c r="D503" s="1"/>
      <c r="E503" s="1"/>
      <c r="F503" s="1"/>
      <c r="H503" s="1"/>
      <c r="I503" s="1"/>
      <c r="N503" s="1" t="n">
        <v>20210516</v>
      </c>
      <c r="O503" s="1" t="n">
        <v>41</v>
      </c>
      <c r="P503" s="1" t="n">
        <f aca="false">+O503/10</f>
        <v>4.1</v>
      </c>
      <c r="Q503" s="2" t="n">
        <f aca="false">+($M$2/0.593)*0.5*(-1*(-P503/($M$1*3/2)+1)*(-P503/($M$1*3/2)+1)*(-P503/($M$1*3/2)+1)-1*(-P503/($M$1*3/2)+1)*(-P503/($M$1*3/2)+1)+(-P503/($M$1*3/2)+1)+1)</f>
        <v>0.365052871975308</v>
      </c>
      <c r="R503" s="2" t="n">
        <f aca="false">+P503*P503*P503*0.613*Q503*$M$4</f>
        <v>23.7297707341083</v>
      </c>
      <c r="S503" s="3" t="n">
        <f aca="false">+P503*P503*P503*0.613*Q503*$M$4*24</f>
        <v>569.514497618599</v>
      </c>
      <c r="T503" s="3" t="n">
        <f aca="false">+P503*P503*P503*0.613*$M$2*$M$4*24</f>
        <v>857.326336248785</v>
      </c>
      <c r="U503" s="3"/>
      <c r="V503" s="3"/>
    </row>
    <row r="504" customFormat="false" ht="12.8" hidden="false" customHeight="false" outlineLevel="0" collapsed="false">
      <c r="D504" s="1"/>
      <c r="E504" s="1"/>
      <c r="F504" s="1"/>
      <c r="H504" s="1"/>
      <c r="I504" s="1"/>
      <c r="N504" s="1" t="n">
        <v>20210517</v>
      </c>
      <c r="O504" s="1" t="n">
        <v>40</v>
      </c>
      <c r="P504" s="1" t="n">
        <f aca="false">+O504/10</f>
        <v>4</v>
      </c>
      <c r="Q504" s="2" t="n">
        <f aca="false">+($M$2/0.593)*0.5*(-1*(-P504/($M$1*3/2)+1)*(-P504/($M$1*3/2)+1)*(-P504/($M$1*3/2)+1)-1*(-P504/($M$1*3/2)+1)*(-P504/($M$1*3/2)+1)+(-P504/($M$1*3/2)+1)+1)</f>
        <v>0.358753516022563</v>
      </c>
      <c r="R504" s="2" t="n">
        <f aca="false">+P504*P504*P504*0.613*Q504*$M$4</f>
        <v>21.6552071634028</v>
      </c>
      <c r="S504" s="3" t="n">
        <f aca="false">+P504*P504*P504*0.613*Q504*$M$4*24</f>
        <v>519.724971921668</v>
      </c>
      <c r="T504" s="3" t="n">
        <f aca="false">+P504*P504*P504*0.613*$M$2*$M$4*24</f>
        <v>796.112730806608</v>
      </c>
      <c r="U504" s="3"/>
      <c r="V504" s="3"/>
    </row>
    <row r="505" customFormat="false" ht="12.8" hidden="false" customHeight="false" outlineLevel="0" collapsed="false">
      <c r="D505" s="1"/>
      <c r="E505" s="1"/>
      <c r="F505" s="1"/>
      <c r="H505" s="1"/>
      <c r="I505" s="1"/>
      <c r="N505" s="1" t="n">
        <v>20210518</v>
      </c>
      <c r="O505" s="1" t="n">
        <v>36</v>
      </c>
      <c r="P505" s="1" t="n">
        <f aca="false">+O505/10</f>
        <v>3.6</v>
      </c>
      <c r="Q505" s="2" t="n">
        <f aca="false">+($M$2/0.593)*0.5*(-1*(-P505/($M$1*3/2)+1)*(-P505/($M$1*3/2)+1)*(-P505/($M$1*3/2)+1)-1*(-P505/($M$1*3/2)+1)*(-P505/($M$1*3/2)+1)+(-P505/($M$1*3/2)+1)+1)</f>
        <v>0.332339295162196</v>
      </c>
      <c r="R505" s="2" t="n">
        <f aca="false">+P505*P505*P505*0.613*Q505*$M$4</f>
        <v>14.6243105019121</v>
      </c>
      <c r="S505" s="3" t="n">
        <f aca="false">+P505*P505*P505*0.613*Q505*$M$4*24</f>
        <v>350.983452045891</v>
      </c>
      <c r="T505" s="3" t="n">
        <f aca="false">+P505*P505*P505*0.613*$M$2*$M$4*24</f>
        <v>580.366180758017</v>
      </c>
      <c r="U505" s="3"/>
      <c r="V505" s="3"/>
    </row>
    <row r="506" customFormat="false" ht="12.8" hidden="false" customHeight="false" outlineLevel="0" collapsed="false">
      <c r="D506" s="1"/>
      <c r="E506" s="1"/>
      <c r="F506" s="1"/>
      <c r="H506" s="1"/>
      <c r="I506" s="1"/>
      <c r="N506" s="1" t="n">
        <v>20210519</v>
      </c>
      <c r="O506" s="1" t="n">
        <v>29</v>
      </c>
      <c r="P506" s="1" t="n">
        <f aca="false">+O506/10</f>
        <v>2.9</v>
      </c>
      <c r="Q506" s="2" t="n">
        <f aca="false">+($M$2/0.593)*0.5*(-1*(-P506/($M$1*3/2)+1)*(-P506/($M$1*3/2)+1)*(-P506/($M$1*3/2)+1)-1*(-P506/($M$1*3/2)+1)*(-P506/($M$1*3/2)+1)+(-P506/($M$1*3/2)+1)+1)</f>
        <v>0.281320157124253</v>
      </c>
      <c r="R506" s="2" t="n">
        <f aca="false">+P506*P506*P506*0.613*Q506*$M$4</f>
        <v>6.47114375409461</v>
      </c>
      <c r="S506" s="3" t="n">
        <f aca="false">+P506*P506*P506*0.613*Q506*$M$4*24</f>
        <v>155.307450098271</v>
      </c>
      <c r="T506" s="3" t="n">
        <f aca="false">+P506*P506*P506*0.613*$M$2*$M$4*24</f>
        <v>303.381146744412</v>
      </c>
      <c r="U506" s="3"/>
      <c r="V506" s="3"/>
    </row>
    <row r="507" customFormat="false" ht="12.8" hidden="false" customHeight="false" outlineLevel="0" collapsed="false">
      <c r="D507" s="1"/>
      <c r="E507" s="1"/>
      <c r="F507" s="1"/>
      <c r="H507" s="1"/>
      <c r="I507" s="1"/>
      <c r="N507" s="1" t="n">
        <v>20210520</v>
      </c>
      <c r="O507" s="1" t="n">
        <v>40</v>
      </c>
      <c r="P507" s="1" t="n">
        <f aca="false">+O507/10</f>
        <v>4</v>
      </c>
      <c r="Q507" s="2" t="n">
        <f aca="false">+($M$2/0.593)*0.5*(-1*(-P507/($M$1*3/2)+1)*(-P507/($M$1*3/2)+1)*(-P507/($M$1*3/2)+1)-1*(-P507/($M$1*3/2)+1)*(-P507/($M$1*3/2)+1)+(-P507/($M$1*3/2)+1)+1)</f>
        <v>0.358753516022563</v>
      </c>
      <c r="R507" s="2" t="n">
        <f aca="false">+P507*P507*P507*0.613*Q507*$M$4</f>
        <v>21.6552071634028</v>
      </c>
      <c r="S507" s="3" t="n">
        <f aca="false">+P507*P507*P507*0.613*Q507*$M$4*24</f>
        <v>519.724971921668</v>
      </c>
      <c r="T507" s="3" t="n">
        <f aca="false">+P507*P507*P507*0.613*$M$2*$M$4*24</f>
        <v>796.112730806608</v>
      </c>
      <c r="U507" s="3"/>
      <c r="V507" s="3"/>
    </row>
    <row r="508" customFormat="false" ht="12.8" hidden="false" customHeight="false" outlineLevel="0" collapsed="false">
      <c r="D508" s="1"/>
      <c r="E508" s="1"/>
      <c r="F508" s="1"/>
      <c r="H508" s="1"/>
      <c r="I508" s="1"/>
      <c r="N508" s="1" t="n">
        <v>20210521</v>
      </c>
      <c r="O508" s="1" t="n">
        <v>75</v>
      </c>
      <c r="P508" s="1" t="n">
        <f aca="false">+O508/10</f>
        <v>7.5</v>
      </c>
      <c r="Q508" s="2" t="n">
        <f aca="false">+($M$2/0.593)*0.5*(-1*(-P508/($M$1*3/2)+1)*(-P508/($M$1*3/2)+1)*(-P508/($M$1*3/2)+1)-1*(-P508/($M$1*3/2)+1)*(-P508/($M$1*3/2)+1)+(-P508/($M$1*3/2)+1)+1)</f>
        <v>0.512335599741313</v>
      </c>
      <c r="R508" s="2" t="n">
        <f aca="false">+P508*P508*P508*0.613*Q508*$M$4</f>
        <v>203.856482723666</v>
      </c>
      <c r="S508" s="3" t="n">
        <f aca="false">+P508*P508*P508*0.613*Q508*$M$4*24</f>
        <v>4892.55558536797</v>
      </c>
      <c r="T508" s="3" t="n">
        <f aca="false">+P508*P508*P508*0.613*$M$2*$M$4*24</f>
        <v>5247.81341107872</v>
      </c>
      <c r="U508" s="3"/>
      <c r="V508" s="3"/>
    </row>
    <row r="509" customFormat="false" ht="12.8" hidden="false" customHeight="false" outlineLevel="0" collapsed="false">
      <c r="D509" s="1"/>
      <c r="E509" s="1"/>
      <c r="F509" s="1"/>
      <c r="H509" s="1"/>
      <c r="I509" s="1"/>
      <c r="N509" s="1" t="n">
        <v>20210522</v>
      </c>
      <c r="O509" s="1" t="n">
        <v>65</v>
      </c>
      <c r="P509" s="1" t="n">
        <f aca="false">+O509/10</f>
        <v>6.5</v>
      </c>
      <c r="Q509" s="2" t="n">
        <f aca="false">+($M$2/0.593)*0.5*(-1*(-P509/($M$1*3/2)+1)*(-P509/($M$1*3/2)+1)*(-P509/($M$1*3/2)+1)-1*(-P509/($M$1*3/2)+1)*(-P509/($M$1*3/2)+1)+(-P509/($M$1*3/2)+1)+1)</f>
        <v>0.481797077303028</v>
      </c>
      <c r="R509" s="2" t="n">
        <f aca="false">+P509*P509*P509*0.613*Q509*$M$4</f>
        <v>124.793059908064</v>
      </c>
      <c r="S509" s="3" t="n">
        <f aca="false">+P509*P509*P509*0.613*Q509*$M$4*24</f>
        <v>2995.03343779352</v>
      </c>
      <c r="T509" s="3" t="n">
        <f aca="false">+P509*P509*P509*0.613*$M$2*$M$4*24</f>
        <v>3416.13216715257</v>
      </c>
      <c r="U509" s="3"/>
      <c r="V509" s="3"/>
    </row>
    <row r="510" customFormat="false" ht="12.8" hidden="false" customHeight="false" outlineLevel="0" collapsed="false">
      <c r="D510" s="1"/>
      <c r="E510" s="1"/>
      <c r="F510" s="1"/>
      <c r="H510" s="1"/>
      <c r="I510" s="1"/>
      <c r="N510" s="1" t="n">
        <v>20210523</v>
      </c>
      <c r="O510" s="1" t="n">
        <v>55</v>
      </c>
      <c r="P510" s="1" t="n">
        <f aca="false">+O510/10</f>
        <v>5.5</v>
      </c>
      <c r="Q510" s="2" t="n">
        <f aca="false">+($M$2/0.593)*0.5*(-1*(-P510/($M$1*3/2)+1)*(-P510/($M$1*3/2)+1)*(-P510/($M$1*3/2)+1)-1*(-P510/($M$1*3/2)+1)*(-P510/($M$1*3/2)+1)+(-P510/($M$1*3/2)+1)+1)</f>
        <v>0.440940685147732</v>
      </c>
      <c r="R510" s="2" t="n">
        <f aca="false">+P510*P510*P510*0.613*Q510*$M$4</f>
        <v>69.1917705131913</v>
      </c>
      <c r="S510" s="3" t="n">
        <f aca="false">+P510*P510*P510*0.613*Q510*$M$4*24</f>
        <v>1660.60249231659</v>
      </c>
      <c r="T510" s="3" t="n">
        <f aca="false">+P510*P510*P510*0.613*$M$2*$M$4*24</f>
        <v>2069.58211856171</v>
      </c>
      <c r="U510" s="3"/>
      <c r="V510" s="3"/>
    </row>
    <row r="511" customFormat="false" ht="12.8" hidden="false" customHeight="false" outlineLevel="0" collapsed="false">
      <c r="D511" s="1"/>
      <c r="E511" s="1"/>
      <c r="F511" s="1"/>
      <c r="H511" s="1"/>
      <c r="I511" s="1"/>
      <c r="N511" s="1" t="n">
        <v>20210524</v>
      </c>
      <c r="O511" s="1" t="n">
        <v>49</v>
      </c>
      <c r="P511" s="1" t="n">
        <f aca="false">+O511/10</f>
        <v>4.9</v>
      </c>
      <c r="Q511" s="2" t="n">
        <f aca="false">+($M$2/0.593)*0.5*(-1*(-P511/($M$1*3/2)+1)*(-P511/($M$1*3/2)+1)*(-P511/($M$1*3/2)+1)-1*(-P511/($M$1*3/2)+1)*(-P511/($M$1*3/2)+1)+(-P511/($M$1*3/2)+1)+1)</f>
        <v>0.411178256266093</v>
      </c>
      <c r="R511" s="2" t="n">
        <f aca="false">+P511*P511*P511*0.613*Q511*$M$4</f>
        <v>45.6251791913636</v>
      </c>
      <c r="S511" s="3" t="n">
        <f aca="false">+P511*P511*P511*0.613*Q511*$M$4*24</f>
        <v>1095.00430059273</v>
      </c>
      <c r="T511" s="3" t="n">
        <f aca="false">+P511*P511*P511*0.613*$M$2*$M$4*24</f>
        <v>1463.46666666667</v>
      </c>
      <c r="U511" s="3"/>
      <c r="V511" s="3"/>
    </row>
    <row r="512" customFormat="false" ht="12.8" hidden="false" customHeight="false" outlineLevel="0" collapsed="false">
      <c r="D512" s="1"/>
      <c r="E512" s="1"/>
      <c r="F512" s="1"/>
      <c r="H512" s="1"/>
      <c r="I512" s="1"/>
      <c r="N512" s="1" t="n">
        <v>20210525</v>
      </c>
      <c r="O512" s="1" t="n">
        <v>50</v>
      </c>
      <c r="P512" s="1" t="n">
        <f aca="false">+O512/10</f>
        <v>5</v>
      </c>
      <c r="Q512" s="2" t="n">
        <f aca="false">+($M$2/0.593)*0.5*(-1*(-P512/($M$1*3/2)+1)*(-P512/($M$1*3/2)+1)*(-P512/($M$1*3/2)+1)-1*(-P512/($M$1*3/2)+1)*(-P512/($M$1*3/2)+1)+(-P512/($M$1*3/2)+1)+1)</f>
        <v>0.416420920044371</v>
      </c>
      <c r="R512" s="2" t="n">
        <f aca="false">+P512*P512*P512*0.613*Q512*$M$4</f>
        <v>49.0940380633382</v>
      </c>
      <c r="S512" s="3" t="n">
        <f aca="false">+P512*P512*P512*0.613*Q512*$M$4*24</f>
        <v>1178.25691352012</v>
      </c>
      <c r="T512" s="3" t="n">
        <f aca="false">+P512*P512*P512*0.613*$M$2*$M$4*24</f>
        <v>1554.90767735666</v>
      </c>
      <c r="U512" s="3"/>
      <c r="V512" s="3"/>
    </row>
    <row r="513" customFormat="false" ht="12.8" hidden="false" customHeight="false" outlineLevel="0" collapsed="false">
      <c r="D513" s="1"/>
      <c r="E513" s="1"/>
      <c r="F513" s="1"/>
      <c r="H513" s="1"/>
      <c r="I513" s="1"/>
      <c r="N513" s="1" t="n">
        <v>20210526</v>
      </c>
      <c r="O513" s="1" t="n">
        <v>50</v>
      </c>
      <c r="P513" s="1" t="n">
        <f aca="false">+O513/10</f>
        <v>5</v>
      </c>
      <c r="Q513" s="2" t="n">
        <f aca="false">+($M$2/0.593)*0.5*(-1*(-P513/($M$1*3/2)+1)*(-P513/($M$1*3/2)+1)*(-P513/($M$1*3/2)+1)-1*(-P513/($M$1*3/2)+1)*(-P513/($M$1*3/2)+1)+(-P513/($M$1*3/2)+1)+1)</f>
        <v>0.416420920044371</v>
      </c>
      <c r="R513" s="2" t="n">
        <f aca="false">+P513*P513*P513*0.613*Q513*$M$4</f>
        <v>49.0940380633382</v>
      </c>
      <c r="S513" s="3" t="n">
        <f aca="false">+P513*P513*P513*0.613*Q513*$M$4*24</f>
        <v>1178.25691352012</v>
      </c>
      <c r="T513" s="3" t="n">
        <f aca="false">+P513*P513*P513*0.613*$M$2*$M$4*24</f>
        <v>1554.90767735666</v>
      </c>
      <c r="U513" s="3"/>
      <c r="V513" s="3"/>
    </row>
    <row r="514" customFormat="false" ht="12.8" hidden="false" customHeight="false" outlineLevel="0" collapsed="false">
      <c r="D514" s="1"/>
      <c r="E514" s="1"/>
      <c r="F514" s="1"/>
      <c r="H514" s="1"/>
      <c r="I514" s="1"/>
      <c r="N514" s="1" t="n">
        <v>20210527</v>
      </c>
      <c r="O514" s="1" t="n">
        <v>39</v>
      </c>
      <c r="P514" s="1" t="n">
        <f aca="false">+O514/10</f>
        <v>3.9</v>
      </c>
      <c r="Q514" s="2" t="n">
        <f aca="false">+($M$2/0.593)*0.5*(-1*(-P514/($M$1*3/2)+1)*(-P514/($M$1*3/2)+1)*(-P514/($M$1*3/2)+1)-1*(-P514/($M$1*3/2)+1)*(-P514/($M$1*3/2)+1)+(-P514/($M$1*3/2)+1)+1)</f>
        <v>0.352333191942101</v>
      </c>
      <c r="R514" s="2" t="n">
        <f aca="false">+P514*P514*P514*0.613*Q514*$M$4</f>
        <v>19.7121312423959</v>
      </c>
      <c r="S514" s="3" t="n">
        <f aca="false">+P514*P514*P514*0.613*Q514*$M$4*24</f>
        <v>473.091149817501</v>
      </c>
      <c r="T514" s="3" t="n">
        <f aca="false">+P514*P514*P514*0.613*$M$2*$M$4*24</f>
        <v>737.884548104956</v>
      </c>
      <c r="U514" s="3"/>
      <c r="V514" s="3"/>
    </row>
    <row r="515" customFormat="false" ht="12.8" hidden="false" customHeight="false" outlineLevel="0" collapsed="false">
      <c r="D515" s="1"/>
      <c r="E515" s="1"/>
      <c r="F515" s="1"/>
      <c r="H515" s="1"/>
      <c r="I515" s="1"/>
      <c r="N515" s="1" t="n">
        <v>20210528</v>
      </c>
      <c r="O515" s="1" t="n">
        <v>17</v>
      </c>
      <c r="P515" s="1" t="n">
        <f aca="false">+O515/10</f>
        <v>1.7</v>
      </c>
      <c r="Q515" s="2" t="n">
        <f aca="false">+($M$2/0.593)*0.5*(-1*(-P515/($M$1*3/2)+1)*(-P515/($M$1*3/2)+1)*(-P515/($M$1*3/2)+1)-1*(-P515/($M$1*3/2)+1)*(-P515/($M$1*3/2)+1)+(-P515/($M$1*3/2)+1)+1)</f>
        <v>0.179040893562562</v>
      </c>
      <c r="R515" s="2" t="n">
        <f aca="false">+P515*P515*P515*0.613*Q515*$M$4</f>
        <v>0.829631442994563</v>
      </c>
      <c r="S515" s="3" t="n">
        <f aca="false">+P515*P515*P515*0.613*Q515*$M$4*24</f>
        <v>19.9111546318695</v>
      </c>
      <c r="T515" s="3" t="n">
        <f aca="false">+P515*P515*P515*0.613*$M$2*$M$4*24</f>
        <v>61.114091350826</v>
      </c>
      <c r="U515" s="3"/>
      <c r="V515" s="3"/>
    </row>
    <row r="516" customFormat="false" ht="12.8" hidden="false" customHeight="false" outlineLevel="0" collapsed="false">
      <c r="D516" s="1"/>
      <c r="E516" s="1"/>
      <c r="F516" s="1"/>
      <c r="H516" s="1"/>
      <c r="I516" s="1"/>
      <c r="N516" s="1" t="n">
        <v>20210529</v>
      </c>
      <c r="O516" s="1" t="n">
        <v>34</v>
      </c>
      <c r="P516" s="1" t="n">
        <f aca="false">+O516/10</f>
        <v>3.4</v>
      </c>
      <c r="Q516" s="2" t="n">
        <f aca="false">+($M$2/0.593)*0.5*(-1*(-P516/($M$1*3/2)+1)*(-P516/($M$1*3/2)+1)*(-P516/($M$1*3/2)+1)-1*(-P516/($M$1*3/2)+1)*(-P516/($M$1*3/2)+1)+(-P516/($M$1*3/2)+1)+1)</f>
        <v>0.318392144421275</v>
      </c>
      <c r="R516" s="2" t="n">
        <f aca="false">+P516*P516*P516*0.613*Q516*$M$4</f>
        <v>11.8028067871346</v>
      </c>
      <c r="S516" s="3" t="n">
        <f aca="false">+P516*P516*P516*0.613*Q516*$M$4*24</f>
        <v>283.26736289123</v>
      </c>
      <c r="T516" s="3" t="n">
        <f aca="false">+P516*P516*P516*0.613*$M$2*$M$4*24</f>
        <v>488.912730806608</v>
      </c>
      <c r="U516" s="3"/>
      <c r="V516" s="3"/>
    </row>
    <row r="517" customFormat="false" ht="12.8" hidden="false" customHeight="false" outlineLevel="0" collapsed="false">
      <c r="D517" s="1"/>
      <c r="E517" s="1"/>
      <c r="F517" s="1"/>
      <c r="H517" s="1"/>
      <c r="I517" s="1"/>
      <c r="N517" s="1" t="n">
        <v>20210530</v>
      </c>
      <c r="O517" s="1" t="n">
        <v>34</v>
      </c>
      <c r="P517" s="1" t="n">
        <f aca="false">+O517/10</f>
        <v>3.4</v>
      </c>
      <c r="Q517" s="2" t="n">
        <f aca="false">+($M$2/0.593)*0.5*(-1*(-P517/($M$1*3/2)+1)*(-P517/($M$1*3/2)+1)*(-P517/($M$1*3/2)+1)-1*(-P517/($M$1*3/2)+1)*(-P517/($M$1*3/2)+1)+(-P517/($M$1*3/2)+1)+1)</f>
        <v>0.318392144421275</v>
      </c>
      <c r="R517" s="2" t="n">
        <f aca="false">+P517*P517*P517*0.613*Q517*$M$4</f>
        <v>11.8028067871346</v>
      </c>
      <c r="S517" s="3" t="n">
        <f aca="false">+P517*P517*P517*0.613*Q517*$M$4*24</f>
        <v>283.26736289123</v>
      </c>
      <c r="T517" s="3" t="n">
        <f aca="false">+P517*P517*P517*0.613*$M$2*$M$4*24</f>
        <v>488.912730806608</v>
      </c>
      <c r="U517" s="3"/>
      <c r="V517" s="3"/>
    </row>
    <row r="518" customFormat="false" ht="12.8" hidden="false" customHeight="false" outlineLevel="0" collapsed="false">
      <c r="D518" s="1"/>
      <c r="E518" s="1"/>
      <c r="F518" s="1"/>
      <c r="H518" s="1"/>
      <c r="I518" s="1"/>
      <c r="N518" s="1" t="n">
        <v>20210531</v>
      </c>
      <c r="O518" s="1" t="n">
        <v>32</v>
      </c>
      <c r="P518" s="1" t="n">
        <f aca="false">+O518/10</f>
        <v>3.2</v>
      </c>
      <c r="Q518" s="2" t="n">
        <f aca="false">+($M$2/0.593)*0.5*(-1*(-P518/($M$1*3/2)+1)*(-P518/($M$1*3/2)+1)*(-P518/($M$1*3/2)+1)-1*(-P518/($M$1*3/2)+1)*(-P518/($M$1*3/2)+1)+(-P518/($M$1*3/2)+1)+1)</f>
        <v>0.303944043316163</v>
      </c>
      <c r="R518" s="2" t="n">
        <f aca="false">+P518*P518*P518*0.613*Q518*$M$4</f>
        <v>9.3935504914301</v>
      </c>
      <c r="S518" s="3" t="n">
        <f aca="false">+P518*P518*P518*0.613*Q518*$M$4*24</f>
        <v>225.445211794322</v>
      </c>
      <c r="T518" s="3" t="n">
        <f aca="false">+P518*P518*P518*0.613*$M$2*$M$4*24</f>
        <v>407.609718172984</v>
      </c>
      <c r="U518" s="3" t="n">
        <f aca="false">SUM(S488:S518)</f>
        <v>31742.3633372895</v>
      </c>
      <c r="V518" s="3" t="n">
        <f aca="false">SUM(T488:T518)</f>
        <v>39194.8936831876</v>
      </c>
    </row>
    <row r="519" customFormat="false" ht="12.8" hidden="false" customHeight="false" outlineLevel="0" collapsed="false">
      <c r="D519" s="1"/>
      <c r="E519" s="1"/>
      <c r="F519" s="1"/>
      <c r="H519" s="1"/>
      <c r="I519" s="1"/>
      <c r="N519" s="1" t="n">
        <v>20210601</v>
      </c>
      <c r="O519" s="1" t="n">
        <v>34</v>
      </c>
      <c r="P519" s="1" t="n">
        <f aca="false">+O519/10</f>
        <v>3.4</v>
      </c>
      <c r="Q519" s="2" t="n">
        <f aca="false">+($M$2/0.593)*0.5*(-1*(-P519/($M$1*3/2)+1)*(-P519/($M$1*3/2)+1)*(-P519/($M$1*3/2)+1)-1*(-P519/($M$1*3/2)+1)*(-P519/($M$1*3/2)+1)+(-P519/($M$1*3/2)+1)+1)</f>
        <v>0.318392144421275</v>
      </c>
      <c r="R519" s="2" t="n">
        <f aca="false">+P519*P519*P519*0.613*Q519*$M$4</f>
        <v>11.8028067871346</v>
      </c>
      <c r="S519" s="3" t="n">
        <f aca="false">+P519*P519*P519*0.613*Q519*$M$4*24</f>
        <v>283.26736289123</v>
      </c>
      <c r="T519" s="3" t="n">
        <f aca="false">+P519*P519*P519*0.613*$M$2*$M$4*24</f>
        <v>488.912730806608</v>
      </c>
      <c r="U519" s="3"/>
      <c r="V519" s="3"/>
    </row>
    <row r="520" customFormat="false" ht="12.8" hidden="false" customHeight="false" outlineLevel="0" collapsed="false">
      <c r="D520" s="1"/>
      <c r="E520" s="1"/>
      <c r="F520" s="1"/>
      <c r="H520" s="1"/>
      <c r="I520" s="1"/>
      <c r="N520" s="1" t="n">
        <v>20210602</v>
      </c>
      <c r="O520" s="1" t="n">
        <v>25</v>
      </c>
      <c r="P520" s="1" t="n">
        <f aca="false">+O520/10</f>
        <v>2.5</v>
      </c>
      <c r="Q520" s="2" t="n">
        <f aca="false">+($M$2/0.593)*0.5*(-1*(-P520/($M$1*3/2)+1)*(-P520/($M$1*3/2)+1)*(-P520/($M$1*3/2)+1)-1*(-P520/($M$1*3/2)+1)*(-P520/($M$1*3/2)+1)+(-P520/($M$1*3/2)+1)+1)</f>
        <v>0.249348518161137</v>
      </c>
      <c r="R520" s="2" t="n">
        <f aca="false">+P520*P520*P520*0.613*Q520*$M$4</f>
        <v>3.67462495650297</v>
      </c>
      <c r="S520" s="3" t="n">
        <f aca="false">+P520*P520*P520*0.613*Q520*$M$4*24</f>
        <v>88.1909989560714</v>
      </c>
      <c r="T520" s="3" t="n">
        <f aca="false">+P520*P520*P520*0.613*$M$2*$M$4*24</f>
        <v>194.363459669582</v>
      </c>
      <c r="U520" s="3"/>
      <c r="V520" s="3"/>
    </row>
    <row r="521" customFormat="false" ht="12.8" hidden="false" customHeight="false" outlineLevel="0" collapsed="false">
      <c r="D521" s="1"/>
      <c r="E521" s="1"/>
      <c r="F521" s="1"/>
      <c r="H521" s="1"/>
      <c r="I521" s="1"/>
      <c r="N521" s="1" t="n">
        <v>20210603</v>
      </c>
      <c r="O521" s="1" t="n">
        <v>26</v>
      </c>
      <c r="P521" s="1" t="n">
        <f aca="false">+O521/10</f>
        <v>2.6</v>
      </c>
      <c r="Q521" s="2" t="n">
        <f aca="false">+($M$2/0.593)*0.5*(-1*(-P521/($M$1*3/2)+1)*(-P521/($M$1*3/2)+1)*(-P521/($M$1*3/2)+1)-1*(-P521/($M$1*3/2)+1)*(-P521/($M$1*3/2)+1)+(-P521/($M$1*3/2)+1)+1)</f>
        <v>0.257537111637928</v>
      </c>
      <c r="R521" s="2" t="n">
        <f aca="false">+P521*P521*P521*0.613*Q521*$M$4</f>
        <v>4.26919573773573</v>
      </c>
      <c r="S521" s="3" t="n">
        <f aca="false">+P521*P521*P521*0.613*Q521*$M$4*24</f>
        <v>102.460697705658</v>
      </c>
      <c r="T521" s="3" t="n">
        <f aca="false">+P521*P521*P521*0.613*$M$2*$M$4*24</f>
        <v>218.632458697765</v>
      </c>
      <c r="U521" s="3"/>
      <c r="V521" s="3"/>
    </row>
    <row r="522" customFormat="false" ht="12.8" hidden="false" customHeight="false" outlineLevel="0" collapsed="false">
      <c r="D522" s="1"/>
      <c r="E522" s="1"/>
      <c r="F522" s="1"/>
      <c r="H522" s="1"/>
      <c r="I522" s="1"/>
      <c r="N522" s="1" t="n">
        <v>20210604</v>
      </c>
      <c r="O522" s="1" t="n">
        <v>21</v>
      </c>
      <c r="P522" s="1" t="n">
        <f aca="false">+O522/10</f>
        <v>2.1</v>
      </c>
      <c r="Q522" s="2" t="n">
        <f aca="false">+($M$2/0.593)*0.5*(-1*(-P522/($M$1*3/2)+1)*(-P522/($M$1*3/2)+1)*(-P522/($M$1*3/2)+1)-1*(-P522/($M$1*3/2)+1)*(-P522/($M$1*3/2)+1)+(-P522/($M$1*3/2)+1)+1)</f>
        <v>0.215270610621306</v>
      </c>
      <c r="R522" s="2" t="n">
        <f aca="false">+P522*P522*P522*0.613*Q522*$M$4</f>
        <v>1.88030728873899</v>
      </c>
      <c r="S522" s="3" t="n">
        <f aca="false">+P522*P522*P522*0.613*Q522*$M$4*24</f>
        <v>45.1273749297358</v>
      </c>
      <c r="T522" s="3" t="n">
        <f aca="false">+P522*P522*P522*0.613*$M$2*$M$4*24</f>
        <v>115.2</v>
      </c>
      <c r="U522" s="3"/>
      <c r="V522" s="3"/>
    </row>
    <row r="523" customFormat="false" ht="12.8" hidden="false" customHeight="false" outlineLevel="0" collapsed="false">
      <c r="D523" s="1"/>
      <c r="E523" s="1"/>
      <c r="F523" s="1"/>
      <c r="H523" s="1"/>
      <c r="I523" s="1"/>
      <c r="N523" s="1" t="n">
        <v>20210605</v>
      </c>
      <c r="O523" s="1" t="n">
        <v>28</v>
      </c>
      <c r="P523" s="1" t="n">
        <f aca="false">+O523/10</f>
        <v>2.8</v>
      </c>
      <c r="Q523" s="2" t="n">
        <f aca="false">+($M$2/0.593)*0.5*(-1*(-P523/($M$1*3/2)+1)*(-P523/($M$1*3/2)+1)*(-P523/($M$1*3/2)+1)-1*(-P523/($M$1*3/2)+1)*(-P523/($M$1*3/2)+1)+(-P523/($M$1*3/2)+1)+1)</f>
        <v>0.273522219542264</v>
      </c>
      <c r="R523" s="2" t="n">
        <f aca="false">+P523*P523*P523*0.613*Q523*$M$4</f>
        <v>5.66308276228817</v>
      </c>
      <c r="S523" s="3" t="n">
        <f aca="false">+P523*P523*P523*0.613*Q523*$M$4*24</f>
        <v>135.913986294916</v>
      </c>
      <c r="T523" s="3" t="n">
        <f aca="false">+P523*P523*P523*0.613*$M$2*$M$4*24</f>
        <v>273.066666666667</v>
      </c>
      <c r="U523" s="3"/>
      <c r="V523" s="3"/>
    </row>
    <row r="524" customFormat="false" ht="12.8" hidden="false" customHeight="false" outlineLevel="0" collapsed="false">
      <c r="D524" s="1"/>
      <c r="E524" s="1"/>
      <c r="F524" s="1"/>
      <c r="H524" s="1"/>
      <c r="I524" s="1"/>
      <c r="N524" s="1" t="n">
        <v>20210606</v>
      </c>
      <c r="O524" s="1" t="n">
        <v>29</v>
      </c>
      <c r="P524" s="1" t="n">
        <f aca="false">+O524/10</f>
        <v>2.9</v>
      </c>
      <c r="Q524" s="2" t="n">
        <f aca="false">+($M$2/0.593)*0.5*(-1*(-P524/($M$1*3/2)+1)*(-P524/($M$1*3/2)+1)*(-P524/($M$1*3/2)+1)-1*(-P524/($M$1*3/2)+1)*(-P524/($M$1*3/2)+1)+(-P524/($M$1*3/2)+1)+1)</f>
        <v>0.281320157124253</v>
      </c>
      <c r="R524" s="2" t="n">
        <f aca="false">+P524*P524*P524*0.613*Q524*$M$4</f>
        <v>6.47114375409461</v>
      </c>
      <c r="S524" s="3" t="n">
        <f aca="false">+P524*P524*P524*0.613*Q524*$M$4*24</f>
        <v>155.307450098271</v>
      </c>
      <c r="T524" s="3" t="n">
        <f aca="false">+P524*P524*P524*0.613*$M$2*$M$4*24</f>
        <v>303.381146744412</v>
      </c>
      <c r="U524" s="3"/>
      <c r="V524" s="3"/>
    </row>
    <row r="525" customFormat="false" ht="12.8" hidden="false" customHeight="false" outlineLevel="0" collapsed="false">
      <c r="D525" s="1"/>
      <c r="E525" s="1"/>
      <c r="F525" s="1"/>
      <c r="H525" s="1"/>
      <c r="I525" s="1"/>
      <c r="N525" s="1" t="n">
        <v>20210607</v>
      </c>
      <c r="O525" s="1" t="n">
        <v>26</v>
      </c>
      <c r="P525" s="1" t="n">
        <f aca="false">+O525/10</f>
        <v>2.6</v>
      </c>
      <c r="Q525" s="2" t="n">
        <f aca="false">+($M$2/0.593)*0.5*(-1*(-P525/($M$1*3/2)+1)*(-P525/($M$1*3/2)+1)*(-P525/($M$1*3/2)+1)-1*(-P525/($M$1*3/2)+1)*(-P525/($M$1*3/2)+1)+(-P525/($M$1*3/2)+1)+1)</f>
        <v>0.257537111637928</v>
      </c>
      <c r="R525" s="2" t="n">
        <f aca="false">+P525*P525*P525*0.613*Q525*$M$4</f>
        <v>4.26919573773573</v>
      </c>
      <c r="S525" s="3" t="n">
        <f aca="false">+P525*P525*P525*0.613*Q525*$M$4*24</f>
        <v>102.460697705658</v>
      </c>
      <c r="T525" s="3" t="n">
        <f aca="false">+P525*P525*P525*0.613*$M$2*$M$4*24</f>
        <v>218.632458697765</v>
      </c>
      <c r="U525" s="3"/>
      <c r="V525" s="3"/>
    </row>
    <row r="526" customFormat="false" ht="12.8" hidden="false" customHeight="false" outlineLevel="0" collapsed="false">
      <c r="D526" s="1"/>
      <c r="E526" s="1"/>
      <c r="F526" s="1"/>
      <c r="H526" s="1"/>
      <c r="I526" s="1"/>
      <c r="N526" s="1" t="n">
        <v>20210608</v>
      </c>
      <c r="O526" s="1" t="n">
        <v>18</v>
      </c>
      <c r="P526" s="1" t="n">
        <f aca="false">+O526/10</f>
        <v>1.8</v>
      </c>
      <c r="Q526" s="2" t="n">
        <f aca="false">+($M$2/0.593)*0.5*(-1*(-P526/($M$1*3/2)+1)*(-P526/($M$1*3/2)+1)*(-P526/($M$1*3/2)+1)-1*(-P526/($M$1*3/2)+1)*(-P526/($M$1*3/2)+1)+(-P526/($M$1*3/2)+1)+1)</f>
        <v>0.188302545489923</v>
      </c>
      <c r="R526" s="2" t="n">
        <f aca="false">+P526*P526*P526*0.613*Q526*$M$4</f>
        <v>1.03576184551134</v>
      </c>
      <c r="S526" s="3" t="n">
        <f aca="false">+P526*P526*P526*0.613*Q526*$M$4*24</f>
        <v>24.8582842922721</v>
      </c>
      <c r="T526" s="3" t="n">
        <f aca="false">+P526*P526*P526*0.613*$M$2*$M$4*24</f>
        <v>72.5457725947522</v>
      </c>
      <c r="U526" s="3"/>
      <c r="V526" s="3"/>
    </row>
    <row r="527" customFormat="false" ht="12.8" hidden="false" customHeight="false" outlineLevel="0" collapsed="false">
      <c r="D527" s="1"/>
      <c r="E527" s="1"/>
      <c r="F527" s="1"/>
      <c r="H527" s="1"/>
      <c r="I527" s="1"/>
      <c r="N527" s="1" t="n">
        <v>20210609</v>
      </c>
      <c r="O527" s="1" t="n">
        <v>19</v>
      </c>
      <c r="P527" s="1" t="n">
        <f aca="false">+O527/10</f>
        <v>1.9</v>
      </c>
      <c r="Q527" s="2" t="n">
        <f aca="false">+($M$2/0.593)*0.5*(-1*(-P527/($M$1*3/2)+1)*(-P527/($M$1*3/2)+1)*(-P527/($M$1*3/2)+1)-1*(-P527/($M$1*3/2)+1)*(-P527/($M$1*3/2)+1)+(-P527/($M$1*3/2)+1)+1)</f>
        <v>0.197427574590686</v>
      </c>
      <c r="R527" s="2" t="n">
        <f aca="false">+P527*P527*P527*0.613*Q527*$M$4</f>
        <v>1.2771879596706</v>
      </c>
      <c r="S527" s="3" t="n">
        <f aca="false">+P527*P527*P527*0.613*Q527*$M$4*24</f>
        <v>30.6525110320943</v>
      </c>
      <c r="T527" s="3" t="n">
        <f aca="false">+P527*P527*P527*0.613*$M$2*$M$4*24</f>
        <v>85.3208940719145</v>
      </c>
      <c r="U527" s="3"/>
      <c r="V527" s="3"/>
    </row>
    <row r="528" customFormat="false" ht="12.8" hidden="false" customHeight="false" outlineLevel="0" collapsed="false">
      <c r="D528" s="1"/>
      <c r="E528" s="1"/>
      <c r="F528" s="1"/>
      <c r="H528" s="1"/>
      <c r="I528" s="1"/>
      <c r="N528" s="1" t="n">
        <v>20210610</v>
      </c>
      <c r="O528" s="1" t="n">
        <v>21</v>
      </c>
      <c r="P528" s="1" t="n">
        <f aca="false">+O528/10</f>
        <v>2.1</v>
      </c>
      <c r="Q528" s="2" t="n">
        <f aca="false">+($M$2/0.593)*0.5*(-1*(-P528/($M$1*3/2)+1)*(-P528/($M$1*3/2)+1)*(-P528/($M$1*3/2)+1)-1*(-P528/($M$1*3/2)+1)*(-P528/($M$1*3/2)+1)+(-P528/($M$1*3/2)+1)+1)</f>
        <v>0.215270610621306</v>
      </c>
      <c r="R528" s="2" t="n">
        <f aca="false">+P528*P528*P528*0.613*Q528*$M$4</f>
        <v>1.88030728873899</v>
      </c>
      <c r="S528" s="3" t="n">
        <f aca="false">+P528*P528*P528*0.613*Q528*$M$4*24</f>
        <v>45.1273749297358</v>
      </c>
      <c r="T528" s="3" t="n">
        <f aca="false">+P528*P528*P528*0.613*$M$2*$M$4*24</f>
        <v>115.2</v>
      </c>
      <c r="U528" s="3"/>
      <c r="V528" s="3"/>
    </row>
    <row r="529" customFormat="false" ht="12.8" hidden="false" customHeight="false" outlineLevel="0" collapsed="false">
      <c r="D529" s="1"/>
      <c r="E529" s="1"/>
      <c r="F529" s="1"/>
      <c r="H529" s="1"/>
      <c r="I529" s="1"/>
      <c r="N529" s="1" t="n">
        <v>20210611</v>
      </c>
      <c r="O529" s="1" t="n">
        <v>26</v>
      </c>
      <c r="P529" s="1" t="n">
        <f aca="false">+O529/10</f>
        <v>2.6</v>
      </c>
      <c r="Q529" s="2" t="n">
        <f aca="false">+($M$2/0.593)*0.5*(-1*(-P529/($M$1*3/2)+1)*(-P529/($M$1*3/2)+1)*(-P529/($M$1*3/2)+1)-1*(-P529/($M$1*3/2)+1)*(-P529/($M$1*3/2)+1)+(-P529/($M$1*3/2)+1)+1)</f>
        <v>0.257537111637928</v>
      </c>
      <c r="R529" s="2" t="n">
        <f aca="false">+P529*P529*P529*0.613*Q529*$M$4</f>
        <v>4.26919573773573</v>
      </c>
      <c r="S529" s="3" t="n">
        <f aca="false">+P529*P529*P529*0.613*Q529*$M$4*24</f>
        <v>102.460697705658</v>
      </c>
      <c r="T529" s="3" t="n">
        <f aca="false">+P529*P529*P529*0.613*$M$2*$M$4*24</f>
        <v>218.632458697765</v>
      </c>
      <c r="U529" s="3"/>
      <c r="V529" s="3"/>
    </row>
    <row r="530" customFormat="false" ht="12.8" hidden="false" customHeight="false" outlineLevel="0" collapsed="false">
      <c r="D530" s="1"/>
      <c r="E530" s="1"/>
      <c r="F530" s="1"/>
      <c r="H530" s="1"/>
      <c r="I530" s="1"/>
      <c r="N530" s="1" t="n">
        <v>20210612</v>
      </c>
      <c r="O530" s="1" t="n">
        <v>38</v>
      </c>
      <c r="P530" s="1" t="n">
        <f aca="false">+O530/10</f>
        <v>3.8</v>
      </c>
      <c r="Q530" s="2" t="n">
        <f aca="false">+($M$2/0.593)*0.5*(-1*(-P530/($M$1*3/2)+1)*(-P530/($M$1*3/2)+1)*(-P530/($M$1*3/2)+1)-1*(-P530/($M$1*3/2)+1)*(-P530/($M$1*3/2)+1)+(-P530/($M$1*3/2)+1)+1)</f>
        <v>0.3457911881567</v>
      </c>
      <c r="R530" s="2" t="n">
        <f aca="false">+P530*P530*P530*0.613*Q530*$M$4</f>
        <v>17.8957916284816</v>
      </c>
      <c r="S530" s="3" t="n">
        <f aca="false">+P530*P530*P530*0.613*Q530*$M$4*24</f>
        <v>429.498999083558</v>
      </c>
      <c r="T530" s="3" t="n">
        <f aca="false">+P530*P530*P530*0.613*$M$2*$M$4*24</f>
        <v>682.567152575316</v>
      </c>
      <c r="U530" s="3"/>
      <c r="V530" s="3"/>
    </row>
    <row r="531" customFormat="false" ht="12.8" hidden="false" customHeight="false" outlineLevel="0" collapsed="false">
      <c r="D531" s="1"/>
      <c r="E531" s="1"/>
      <c r="F531" s="1"/>
      <c r="H531" s="1"/>
      <c r="I531" s="1"/>
      <c r="N531" s="1" t="n">
        <v>20210613</v>
      </c>
      <c r="O531" s="1" t="n">
        <v>14</v>
      </c>
      <c r="P531" s="1" t="n">
        <f aca="false">+O531/10</f>
        <v>1.4</v>
      </c>
      <c r="Q531" s="2" t="n">
        <f aca="false">+($M$2/0.593)*0.5*(-1*(-P531/($M$1*3/2)+1)*(-P531/($M$1*3/2)+1)*(-P531/($M$1*3/2)+1)-1*(-P531/($M$1*3/2)+1)*(-P531/($M$1*3/2)+1)+(-P531/($M$1*3/2)+1)+1)</f>
        <v>0.150429085048675</v>
      </c>
      <c r="R531" s="2" t="n">
        <f aca="false">+P531*P531*P531*0.613*Q531*$M$4</f>
        <v>0.389315884424108</v>
      </c>
      <c r="S531" s="3" t="n">
        <f aca="false">+P531*P531*P531*0.613*Q531*$M$4*24</f>
        <v>9.3435812261786</v>
      </c>
      <c r="T531" s="3" t="n">
        <f aca="false">+P531*P531*P531*0.613*$M$2*$M$4*24</f>
        <v>34.1333333333333</v>
      </c>
      <c r="U531" s="3"/>
      <c r="V531" s="3"/>
    </row>
    <row r="532" customFormat="false" ht="12.8" hidden="false" customHeight="false" outlineLevel="0" collapsed="false">
      <c r="D532" s="1"/>
      <c r="E532" s="1"/>
      <c r="F532" s="1"/>
      <c r="H532" s="1"/>
      <c r="I532" s="1"/>
      <c r="N532" s="1" t="n">
        <v>20210614</v>
      </c>
      <c r="O532" s="1" t="n">
        <v>26</v>
      </c>
      <c r="P532" s="1" t="n">
        <f aca="false">+O532/10</f>
        <v>2.6</v>
      </c>
      <c r="Q532" s="2" t="n">
        <f aca="false">+($M$2/0.593)*0.5*(-1*(-P532/($M$1*3/2)+1)*(-P532/($M$1*3/2)+1)*(-P532/($M$1*3/2)+1)-1*(-P532/($M$1*3/2)+1)*(-P532/($M$1*3/2)+1)+(-P532/($M$1*3/2)+1)+1)</f>
        <v>0.257537111637928</v>
      </c>
      <c r="R532" s="2" t="n">
        <f aca="false">+P532*P532*P532*0.613*Q532*$M$4</f>
        <v>4.26919573773573</v>
      </c>
      <c r="S532" s="3" t="n">
        <f aca="false">+P532*P532*P532*0.613*Q532*$M$4*24</f>
        <v>102.460697705658</v>
      </c>
      <c r="T532" s="3" t="n">
        <f aca="false">+P532*P532*P532*0.613*$M$2*$M$4*24</f>
        <v>218.632458697765</v>
      </c>
      <c r="U532" s="3"/>
      <c r="V532" s="3"/>
    </row>
    <row r="533" customFormat="false" ht="12.8" hidden="false" customHeight="false" outlineLevel="0" collapsed="false">
      <c r="D533" s="1"/>
      <c r="E533" s="1"/>
      <c r="F533" s="1"/>
      <c r="H533" s="1"/>
      <c r="I533" s="1"/>
      <c r="N533" s="1" t="n">
        <v>20210615</v>
      </c>
      <c r="O533" s="1" t="n">
        <v>29</v>
      </c>
      <c r="P533" s="1" t="n">
        <f aca="false">+O533/10</f>
        <v>2.9</v>
      </c>
      <c r="Q533" s="2" t="n">
        <f aca="false">+($M$2/0.593)*0.5*(-1*(-P533/($M$1*3/2)+1)*(-P533/($M$1*3/2)+1)*(-P533/($M$1*3/2)+1)-1*(-P533/($M$1*3/2)+1)*(-P533/($M$1*3/2)+1)+(-P533/($M$1*3/2)+1)+1)</f>
        <v>0.281320157124253</v>
      </c>
      <c r="R533" s="2" t="n">
        <f aca="false">+P533*P533*P533*0.613*Q533*$M$4</f>
        <v>6.47114375409461</v>
      </c>
      <c r="S533" s="3" t="n">
        <f aca="false">+P533*P533*P533*0.613*Q533*$M$4*24</f>
        <v>155.307450098271</v>
      </c>
      <c r="T533" s="3" t="n">
        <f aca="false">+P533*P533*P533*0.613*$M$2*$M$4*24</f>
        <v>303.381146744412</v>
      </c>
      <c r="U533" s="3"/>
      <c r="V533" s="3"/>
    </row>
    <row r="534" customFormat="false" ht="12.8" hidden="false" customHeight="false" outlineLevel="0" collapsed="false">
      <c r="D534" s="1"/>
      <c r="E534" s="1"/>
      <c r="F534" s="1"/>
      <c r="H534" s="1"/>
      <c r="I534" s="1"/>
      <c r="N534" s="1" t="n">
        <v>20210616</v>
      </c>
      <c r="O534" s="1" t="n">
        <v>23</v>
      </c>
      <c r="P534" s="1" t="n">
        <f aca="false">+O534/10</f>
        <v>2.3</v>
      </c>
      <c r="Q534" s="2" t="n">
        <f aca="false">+($M$2/0.593)*0.5*(-1*(-P534/($M$1*3/2)+1)*(-P534/($M$1*3/2)+1)*(-P534/($M$1*3/2)+1)-1*(-P534/($M$1*3/2)+1)*(-P534/($M$1*3/2)+1)+(-P534/($M$1*3/2)+1)+1)</f>
        <v>0.232575694272198</v>
      </c>
      <c r="R534" s="2" t="n">
        <f aca="false">+P534*P534*P534*0.613*Q534*$M$4</f>
        <v>2.66891066259668</v>
      </c>
      <c r="S534" s="3" t="n">
        <f aca="false">+P534*P534*P534*0.613*Q534*$M$4*24</f>
        <v>64.0538559023202</v>
      </c>
      <c r="T534" s="3" t="n">
        <f aca="false">+P534*P534*P534*0.613*$M$2*$M$4*24</f>
        <v>151.348493683187</v>
      </c>
      <c r="U534" s="3"/>
      <c r="V534" s="3"/>
    </row>
    <row r="535" customFormat="false" ht="12.8" hidden="false" customHeight="false" outlineLevel="0" collapsed="false">
      <c r="D535" s="1"/>
      <c r="E535" s="1"/>
      <c r="F535" s="1"/>
      <c r="H535" s="1"/>
      <c r="I535" s="1"/>
      <c r="N535" s="1" t="n">
        <v>20210617</v>
      </c>
      <c r="O535" s="1" t="n">
        <v>35</v>
      </c>
      <c r="P535" s="1" t="n">
        <f aca="false">+O535/10</f>
        <v>3.5</v>
      </c>
      <c r="Q535" s="2" t="n">
        <f aca="false">+($M$2/0.593)*0.5*(-1*(-P535/($M$1*3/2)+1)*(-P535/($M$1*3/2)+1)*(-P535/($M$1*3/2)+1)-1*(-P535/($M$1*3/2)+1)*(-P535/($M$1*3/2)+1)+(-P535/($M$1*3/2)+1)+1)</f>
        <v>0.325427982798649</v>
      </c>
      <c r="R535" s="2" t="n">
        <f aca="false">+P535*P535*P535*0.613*Q535*$M$4</f>
        <v>13.1596770018966</v>
      </c>
      <c r="S535" s="3" t="n">
        <f aca="false">+P535*P535*P535*0.613*Q535*$M$4*24</f>
        <v>315.832248045518</v>
      </c>
      <c r="T535" s="3" t="n">
        <f aca="false">+P535*P535*P535*0.613*$M$2*$M$4*24</f>
        <v>533.333333333333</v>
      </c>
      <c r="U535" s="3"/>
      <c r="V535" s="3"/>
    </row>
    <row r="536" customFormat="false" ht="12.8" hidden="false" customHeight="false" outlineLevel="0" collapsed="false">
      <c r="D536" s="1"/>
      <c r="E536" s="1"/>
      <c r="F536" s="1"/>
      <c r="H536" s="1"/>
      <c r="I536" s="1"/>
      <c r="N536" s="1" t="n">
        <v>20210618</v>
      </c>
      <c r="O536" s="1" t="n">
        <v>39</v>
      </c>
      <c r="P536" s="1" t="n">
        <f aca="false">+O536/10</f>
        <v>3.9</v>
      </c>
      <c r="Q536" s="2" t="n">
        <f aca="false">+($M$2/0.593)*0.5*(-1*(-P536/($M$1*3/2)+1)*(-P536/($M$1*3/2)+1)*(-P536/($M$1*3/2)+1)-1*(-P536/($M$1*3/2)+1)*(-P536/($M$1*3/2)+1)+(-P536/($M$1*3/2)+1)+1)</f>
        <v>0.352333191942101</v>
      </c>
      <c r="R536" s="2" t="n">
        <f aca="false">+P536*P536*P536*0.613*Q536*$M$4</f>
        <v>19.7121312423959</v>
      </c>
      <c r="S536" s="3" t="n">
        <f aca="false">+P536*P536*P536*0.613*Q536*$M$4*24</f>
        <v>473.091149817501</v>
      </c>
      <c r="T536" s="3" t="n">
        <f aca="false">+P536*P536*P536*0.613*$M$2*$M$4*24</f>
        <v>737.884548104956</v>
      </c>
      <c r="U536" s="3"/>
      <c r="V536" s="3"/>
    </row>
    <row r="537" customFormat="false" ht="12.8" hidden="false" customHeight="false" outlineLevel="0" collapsed="false">
      <c r="D537" s="1"/>
      <c r="E537" s="1"/>
      <c r="F537" s="1"/>
      <c r="H537" s="1"/>
      <c r="I537" s="1"/>
      <c r="N537" s="1" t="n">
        <v>20210619</v>
      </c>
      <c r="O537" s="1" t="n">
        <v>38</v>
      </c>
      <c r="P537" s="1" t="n">
        <f aca="false">+O537/10</f>
        <v>3.8</v>
      </c>
      <c r="Q537" s="2" t="n">
        <f aca="false">+($M$2/0.593)*0.5*(-1*(-P537/($M$1*3/2)+1)*(-P537/($M$1*3/2)+1)*(-P537/($M$1*3/2)+1)-1*(-P537/($M$1*3/2)+1)*(-P537/($M$1*3/2)+1)+(-P537/($M$1*3/2)+1)+1)</f>
        <v>0.3457911881567</v>
      </c>
      <c r="R537" s="2" t="n">
        <f aca="false">+P537*P537*P537*0.613*Q537*$M$4</f>
        <v>17.8957916284816</v>
      </c>
      <c r="S537" s="3" t="n">
        <f aca="false">+P537*P537*P537*0.613*Q537*$M$4*24</f>
        <v>429.498999083558</v>
      </c>
      <c r="T537" s="3" t="n">
        <f aca="false">+P537*P537*P537*0.613*$M$2*$M$4*24</f>
        <v>682.567152575316</v>
      </c>
      <c r="U537" s="3"/>
      <c r="V537" s="3"/>
    </row>
    <row r="538" customFormat="false" ht="12.8" hidden="false" customHeight="false" outlineLevel="0" collapsed="false">
      <c r="D538" s="1"/>
      <c r="E538" s="1"/>
      <c r="F538" s="1"/>
      <c r="H538" s="1"/>
      <c r="I538" s="1"/>
      <c r="N538" s="1" t="n">
        <v>20210620</v>
      </c>
      <c r="O538" s="1" t="n">
        <v>40</v>
      </c>
      <c r="P538" s="1" t="n">
        <f aca="false">+O538/10</f>
        <v>4</v>
      </c>
      <c r="Q538" s="2" t="n">
        <f aca="false">+($M$2/0.593)*0.5*(-1*(-P538/($M$1*3/2)+1)*(-P538/($M$1*3/2)+1)*(-P538/($M$1*3/2)+1)-1*(-P538/($M$1*3/2)+1)*(-P538/($M$1*3/2)+1)+(-P538/($M$1*3/2)+1)+1)</f>
        <v>0.358753516022563</v>
      </c>
      <c r="R538" s="2" t="n">
        <f aca="false">+P538*P538*P538*0.613*Q538*$M$4</f>
        <v>21.6552071634028</v>
      </c>
      <c r="S538" s="3" t="n">
        <f aca="false">+P538*P538*P538*0.613*Q538*$M$4*24</f>
        <v>519.724971921668</v>
      </c>
      <c r="T538" s="3" t="n">
        <f aca="false">+P538*P538*P538*0.613*$M$2*$M$4*24</f>
        <v>796.112730806608</v>
      </c>
      <c r="U538" s="3"/>
      <c r="V538" s="3"/>
    </row>
    <row r="539" customFormat="false" ht="12.8" hidden="false" customHeight="false" outlineLevel="0" collapsed="false">
      <c r="D539" s="1"/>
      <c r="E539" s="1"/>
      <c r="F539" s="1"/>
      <c r="H539" s="1"/>
      <c r="I539" s="1"/>
      <c r="N539" s="1" t="n">
        <v>20210621</v>
      </c>
      <c r="O539" s="1" t="n">
        <v>46</v>
      </c>
      <c r="P539" s="1" t="n">
        <f aca="false">+O539/10</f>
        <v>4.6</v>
      </c>
      <c r="Q539" s="2" t="n">
        <f aca="false">+($M$2/0.593)*0.5*(-1*(-P539/($M$1*3/2)+1)*(-P539/($M$1*3/2)+1)*(-P539/($M$1*3/2)+1)-1*(-P539/($M$1*3/2)+1)*(-P539/($M$1*3/2)+1)+(-P539/($M$1*3/2)+1)+1)</f>
        <v>0.394760035026049</v>
      </c>
      <c r="R539" s="2" t="n">
        <f aca="false">+P539*P539*P539*0.613*Q539*$M$4</f>
        <v>36.2403911533417</v>
      </c>
      <c r="S539" s="3" t="n">
        <f aca="false">+P539*P539*P539*0.613*Q539*$M$4*24</f>
        <v>869.769387680201</v>
      </c>
      <c r="T539" s="3" t="n">
        <f aca="false">+P539*P539*P539*0.613*$M$2*$M$4*24</f>
        <v>1210.7879494655</v>
      </c>
      <c r="U539" s="3"/>
      <c r="V539" s="3"/>
    </row>
    <row r="540" customFormat="false" ht="12.8" hidden="false" customHeight="false" outlineLevel="0" collapsed="false">
      <c r="D540" s="1"/>
      <c r="E540" s="1"/>
      <c r="F540" s="1"/>
      <c r="H540" s="1"/>
      <c r="I540" s="1"/>
      <c r="N540" s="1" t="n">
        <v>20210622</v>
      </c>
      <c r="O540" s="1" t="n">
        <v>38</v>
      </c>
      <c r="P540" s="1" t="n">
        <f aca="false">+O540/10</f>
        <v>3.8</v>
      </c>
      <c r="Q540" s="2" t="n">
        <f aca="false">+($M$2/0.593)*0.5*(-1*(-P540/($M$1*3/2)+1)*(-P540/($M$1*3/2)+1)*(-P540/($M$1*3/2)+1)-1*(-P540/($M$1*3/2)+1)*(-P540/($M$1*3/2)+1)+(-P540/($M$1*3/2)+1)+1)</f>
        <v>0.3457911881567</v>
      </c>
      <c r="R540" s="2" t="n">
        <f aca="false">+P540*P540*P540*0.613*Q540*$M$4</f>
        <v>17.8957916284816</v>
      </c>
      <c r="S540" s="3" t="n">
        <f aca="false">+P540*P540*P540*0.613*Q540*$M$4*24</f>
        <v>429.498999083558</v>
      </c>
      <c r="T540" s="3" t="n">
        <f aca="false">+P540*P540*P540*0.613*$M$2*$M$4*24</f>
        <v>682.567152575316</v>
      </c>
      <c r="U540" s="3"/>
      <c r="V540" s="3"/>
    </row>
    <row r="541" customFormat="false" ht="12.8" hidden="false" customHeight="false" outlineLevel="0" collapsed="false">
      <c r="D541" s="1"/>
      <c r="E541" s="1"/>
      <c r="F541" s="1"/>
      <c r="H541" s="1"/>
      <c r="I541" s="1"/>
      <c r="N541" s="1" t="n">
        <v>20210623</v>
      </c>
      <c r="O541" s="1" t="n">
        <v>33</v>
      </c>
      <c r="P541" s="1" t="n">
        <f aca="false">+O541/10</f>
        <v>3.3</v>
      </c>
      <c r="Q541" s="2" t="n">
        <f aca="false">+($M$2/0.593)*0.5*(-1*(-P541/($M$1*3/2)+1)*(-P541/($M$1*3/2)+1)*(-P541/($M$1*3/2)+1)-1*(-P541/($M$1*3/2)+1)*(-P541/($M$1*3/2)+1)+(-P541/($M$1*3/2)+1)+1)</f>
        <v>0.311231068452854</v>
      </c>
      <c r="R541" s="2" t="n">
        <f aca="false">+P541*P541*P541*0.613*Q541*$M$4</f>
        <v>10.5489920715165</v>
      </c>
      <c r="S541" s="3" t="n">
        <f aca="false">+P541*P541*P541*0.613*Q541*$M$4*24</f>
        <v>253.175809716396</v>
      </c>
      <c r="T541" s="3" t="n">
        <f aca="false">+P541*P541*P541*0.613*$M$2*$M$4*24</f>
        <v>447.029737609329</v>
      </c>
      <c r="U541" s="3"/>
      <c r="V541" s="3"/>
    </row>
    <row r="542" customFormat="false" ht="12.8" hidden="false" customHeight="false" outlineLevel="0" collapsed="false">
      <c r="D542" s="1"/>
      <c r="E542" s="1"/>
      <c r="F542" s="1"/>
      <c r="H542" s="1"/>
      <c r="I542" s="1"/>
      <c r="N542" s="1" t="n">
        <v>20210624</v>
      </c>
      <c r="O542" s="1" t="n">
        <v>26</v>
      </c>
      <c r="P542" s="1" t="n">
        <f aca="false">+O542/10</f>
        <v>2.6</v>
      </c>
      <c r="Q542" s="2" t="n">
        <f aca="false">+($M$2/0.593)*0.5*(-1*(-P542/($M$1*3/2)+1)*(-P542/($M$1*3/2)+1)*(-P542/($M$1*3/2)+1)-1*(-P542/($M$1*3/2)+1)*(-P542/($M$1*3/2)+1)+(-P542/($M$1*3/2)+1)+1)</f>
        <v>0.257537111637928</v>
      </c>
      <c r="R542" s="2" t="n">
        <f aca="false">+P542*P542*P542*0.613*Q542*$M$4</f>
        <v>4.26919573773573</v>
      </c>
      <c r="S542" s="3" t="n">
        <f aca="false">+P542*P542*P542*0.613*Q542*$M$4*24</f>
        <v>102.460697705658</v>
      </c>
      <c r="T542" s="3" t="n">
        <f aca="false">+P542*P542*P542*0.613*$M$2*$M$4*24</f>
        <v>218.632458697765</v>
      </c>
      <c r="U542" s="3"/>
      <c r="V542" s="3"/>
    </row>
    <row r="543" customFormat="false" ht="12.8" hidden="false" customHeight="false" outlineLevel="0" collapsed="false">
      <c r="D543" s="1"/>
      <c r="E543" s="1"/>
      <c r="F543" s="1"/>
      <c r="H543" s="1"/>
      <c r="I543" s="1"/>
      <c r="N543" s="1" t="n">
        <v>20210625</v>
      </c>
      <c r="O543" s="1" t="n">
        <v>28</v>
      </c>
      <c r="P543" s="1" t="n">
        <f aca="false">+O543/10</f>
        <v>2.8</v>
      </c>
      <c r="Q543" s="2" t="n">
        <f aca="false">+($M$2/0.593)*0.5*(-1*(-P543/($M$1*3/2)+1)*(-P543/($M$1*3/2)+1)*(-P543/($M$1*3/2)+1)-1*(-P543/($M$1*3/2)+1)*(-P543/($M$1*3/2)+1)+(-P543/($M$1*3/2)+1)+1)</f>
        <v>0.273522219542264</v>
      </c>
      <c r="R543" s="2" t="n">
        <f aca="false">+P543*P543*P543*0.613*Q543*$M$4</f>
        <v>5.66308276228817</v>
      </c>
      <c r="S543" s="3" t="n">
        <f aca="false">+P543*P543*P543*0.613*Q543*$M$4*24</f>
        <v>135.913986294916</v>
      </c>
      <c r="T543" s="3" t="n">
        <f aca="false">+P543*P543*P543*0.613*$M$2*$M$4*24</f>
        <v>273.066666666667</v>
      </c>
      <c r="U543" s="3"/>
      <c r="V543" s="3"/>
    </row>
    <row r="544" customFormat="false" ht="12.8" hidden="false" customHeight="false" outlineLevel="0" collapsed="false">
      <c r="D544" s="1"/>
      <c r="E544" s="1"/>
      <c r="F544" s="1"/>
      <c r="H544" s="1"/>
      <c r="I544" s="1"/>
      <c r="N544" s="1" t="n">
        <v>20210626</v>
      </c>
      <c r="O544" s="1" t="n">
        <v>22</v>
      </c>
      <c r="P544" s="1" t="n">
        <f aca="false">+O544/10</f>
        <v>2.2</v>
      </c>
      <c r="Q544" s="2" t="n">
        <f aca="false">+($M$2/0.593)*0.5*(-1*(-P544/($M$1*3/2)+1)*(-P544/($M$1*3/2)+1)*(-P544/($M$1*3/2)+1)-1*(-P544/($M$1*3/2)+1)*(-P544/($M$1*3/2)+1)+(-P544/($M$1*3/2)+1)+1)</f>
        <v>0.223990040705607</v>
      </c>
      <c r="R544" s="2" t="n">
        <f aca="false">+P544*P544*P544*0.613*Q544*$M$4</f>
        <v>2.24948423452287</v>
      </c>
      <c r="S544" s="3" t="n">
        <f aca="false">+P544*P544*P544*0.613*Q544*$M$4*24</f>
        <v>53.987621628549</v>
      </c>
      <c r="T544" s="3" t="n">
        <f aca="false">+P544*P544*P544*0.613*$M$2*$M$4*24</f>
        <v>132.45325558795</v>
      </c>
      <c r="U544" s="3"/>
      <c r="V544" s="3"/>
    </row>
    <row r="545" customFormat="false" ht="12.8" hidden="false" customHeight="false" outlineLevel="0" collapsed="false">
      <c r="D545" s="1"/>
      <c r="E545" s="1"/>
      <c r="F545" s="1"/>
      <c r="H545" s="1"/>
      <c r="I545" s="1"/>
      <c r="N545" s="1" t="n">
        <v>20210627</v>
      </c>
      <c r="O545" s="1" t="n">
        <v>29</v>
      </c>
      <c r="P545" s="1" t="n">
        <f aca="false">+O545/10</f>
        <v>2.9</v>
      </c>
      <c r="Q545" s="2" t="n">
        <f aca="false">+($M$2/0.593)*0.5*(-1*(-P545/($M$1*3/2)+1)*(-P545/($M$1*3/2)+1)*(-P545/($M$1*3/2)+1)-1*(-P545/($M$1*3/2)+1)*(-P545/($M$1*3/2)+1)+(-P545/($M$1*3/2)+1)+1)</f>
        <v>0.281320157124253</v>
      </c>
      <c r="R545" s="2" t="n">
        <f aca="false">+P545*P545*P545*0.613*Q545*$M$4</f>
        <v>6.47114375409461</v>
      </c>
      <c r="S545" s="3" t="n">
        <f aca="false">+P545*P545*P545*0.613*Q545*$M$4*24</f>
        <v>155.307450098271</v>
      </c>
      <c r="T545" s="3" t="n">
        <f aca="false">+P545*P545*P545*0.613*$M$2*$M$4*24</f>
        <v>303.381146744412</v>
      </c>
      <c r="U545" s="3"/>
      <c r="V545" s="3"/>
    </row>
    <row r="546" customFormat="false" ht="12.8" hidden="false" customHeight="false" outlineLevel="0" collapsed="false">
      <c r="D546" s="1"/>
      <c r="E546" s="1"/>
      <c r="F546" s="1"/>
      <c r="H546" s="1"/>
      <c r="I546" s="1"/>
      <c r="N546" s="1" t="n">
        <v>20210628</v>
      </c>
      <c r="O546" s="1" t="n">
        <v>14</v>
      </c>
      <c r="P546" s="1" t="n">
        <f aca="false">+O546/10</f>
        <v>1.4</v>
      </c>
      <c r="Q546" s="2" t="n">
        <f aca="false">+($M$2/0.593)*0.5*(-1*(-P546/($M$1*3/2)+1)*(-P546/($M$1*3/2)+1)*(-P546/($M$1*3/2)+1)-1*(-P546/($M$1*3/2)+1)*(-P546/($M$1*3/2)+1)+(-P546/($M$1*3/2)+1)+1)</f>
        <v>0.150429085048675</v>
      </c>
      <c r="R546" s="2" t="n">
        <f aca="false">+P546*P546*P546*0.613*Q546*$M$4</f>
        <v>0.389315884424108</v>
      </c>
      <c r="S546" s="3" t="n">
        <f aca="false">+P546*P546*P546*0.613*Q546*$M$4*24</f>
        <v>9.3435812261786</v>
      </c>
      <c r="T546" s="3" t="n">
        <f aca="false">+P546*P546*P546*0.613*$M$2*$M$4*24</f>
        <v>34.1333333333333</v>
      </c>
      <c r="U546" s="3"/>
      <c r="V546" s="3"/>
    </row>
    <row r="547" customFormat="false" ht="12.8" hidden="false" customHeight="false" outlineLevel="0" collapsed="false">
      <c r="D547" s="1"/>
      <c r="E547" s="1"/>
      <c r="F547" s="1"/>
      <c r="H547" s="1"/>
      <c r="I547" s="1"/>
      <c r="N547" s="1" t="n">
        <v>20210629</v>
      </c>
      <c r="O547" s="1" t="n">
        <v>34</v>
      </c>
      <c r="P547" s="1" t="n">
        <f aca="false">+O547/10</f>
        <v>3.4</v>
      </c>
      <c r="Q547" s="2" t="n">
        <f aca="false">+($M$2/0.593)*0.5*(-1*(-P547/($M$1*3/2)+1)*(-P547/($M$1*3/2)+1)*(-P547/($M$1*3/2)+1)-1*(-P547/($M$1*3/2)+1)*(-P547/($M$1*3/2)+1)+(-P547/($M$1*3/2)+1)+1)</f>
        <v>0.318392144421275</v>
      </c>
      <c r="R547" s="2" t="n">
        <f aca="false">+P547*P547*P547*0.613*Q547*$M$4</f>
        <v>11.8028067871346</v>
      </c>
      <c r="S547" s="3" t="n">
        <f aca="false">+P547*P547*P547*0.613*Q547*$M$4*24</f>
        <v>283.26736289123</v>
      </c>
      <c r="T547" s="3" t="n">
        <f aca="false">+P547*P547*P547*0.613*$M$2*$M$4*24</f>
        <v>488.912730806608</v>
      </c>
      <c r="U547" s="3"/>
      <c r="V547" s="3"/>
    </row>
    <row r="548" customFormat="false" ht="12.8" hidden="false" customHeight="false" outlineLevel="0" collapsed="false">
      <c r="D548" s="1"/>
      <c r="E548" s="1"/>
      <c r="F548" s="1"/>
      <c r="H548" s="1"/>
      <c r="I548" s="1"/>
      <c r="N548" s="1" t="n">
        <v>20210630</v>
      </c>
      <c r="O548" s="1" t="n">
        <v>29</v>
      </c>
      <c r="P548" s="1" t="n">
        <f aca="false">+O548/10</f>
        <v>2.9</v>
      </c>
      <c r="Q548" s="2" t="n">
        <f aca="false">+($M$2/0.593)*0.5*(-1*(-P548/($M$1*3/2)+1)*(-P548/($M$1*3/2)+1)*(-P548/($M$1*3/2)+1)-1*(-P548/($M$1*3/2)+1)*(-P548/($M$1*3/2)+1)+(-P548/($M$1*3/2)+1)+1)</f>
        <v>0.281320157124253</v>
      </c>
      <c r="R548" s="2" t="n">
        <f aca="false">+P548*P548*P548*0.613*Q548*$M$4</f>
        <v>6.47114375409461</v>
      </c>
      <c r="S548" s="3" t="n">
        <f aca="false">+P548*P548*P548*0.613*Q548*$M$4*24</f>
        <v>155.307450098271</v>
      </c>
      <c r="T548" s="3" t="n">
        <f aca="false">+P548*P548*P548*0.613*$M$2*$M$4*24</f>
        <v>303.381146744412</v>
      </c>
      <c r="U548" s="3" t="n">
        <f aca="false">SUM(S519:S548)</f>
        <v>6062.67173584876</v>
      </c>
      <c r="V548" s="3" t="n">
        <f aca="false">SUM(T519:T548)</f>
        <v>10538.1939747327</v>
      </c>
    </row>
    <row r="549" customFormat="false" ht="12.8" hidden="false" customHeight="false" outlineLevel="0" collapsed="false">
      <c r="D549" s="1"/>
      <c r="E549" s="1"/>
      <c r="F549" s="1"/>
      <c r="H549" s="1"/>
      <c r="I549" s="1"/>
      <c r="N549" s="1" t="n">
        <v>20210701</v>
      </c>
      <c r="O549" s="1" t="n">
        <v>29</v>
      </c>
      <c r="P549" s="1" t="n">
        <f aca="false">+O549/10</f>
        <v>2.9</v>
      </c>
      <c r="Q549" s="2" t="n">
        <f aca="false">+($M$2/0.593)*0.5*(-1*(-P549/($M$1*3/2)+1)*(-P549/($M$1*3/2)+1)*(-P549/($M$1*3/2)+1)-1*(-P549/($M$1*3/2)+1)*(-P549/($M$1*3/2)+1)+(-P549/($M$1*3/2)+1)+1)</f>
        <v>0.281320157124253</v>
      </c>
      <c r="R549" s="2" t="n">
        <f aca="false">+P549*P549*P549*0.613*Q549*$M$4</f>
        <v>6.47114375409461</v>
      </c>
      <c r="S549" s="3" t="n">
        <f aca="false">+P549*P549*P549*0.613*Q549*$M$4*24</f>
        <v>155.307450098271</v>
      </c>
      <c r="T549" s="3" t="n">
        <f aca="false">+P549*P549*P549*0.613*$M$2*$M$4*24</f>
        <v>303.381146744412</v>
      </c>
      <c r="U549" s="3"/>
      <c r="V549" s="3"/>
    </row>
    <row r="550" customFormat="false" ht="12.8" hidden="false" customHeight="false" outlineLevel="0" collapsed="false">
      <c r="D550" s="1"/>
      <c r="E550" s="1"/>
      <c r="F550" s="1"/>
      <c r="H550" s="1"/>
      <c r="I550" s="1"/>
      <c r="N550" s="1" t="n">
        <v>20210702</v>
      </c>
      <c r="O550" s="1" t="n">
        <v>18</v>
      </c>
      <c r="P550" s="1" t="n">
        <f aca="false">+O550/10</f>
        <v>1.8</v>
      </c>
      <c r="Q550" s="2" t="n">
        <f aca="false">+($M$2/0.593)*0.5*(-1*(-P550/($M$1*3/2)+1)*(-P550/($M$1*3/2)+1)*(-P550/($M$1*3/2)+1)-1*(-P550/($M$1*3/2)+1)*(-P550/($M$1*3/2)+1)+(-P550/($M$1*3/2)+1)+1)</f>
        <v>0.188302545489923</v>
      </c>
      <c r="R550" s="2" t="n">
        <f aca="false">+P550*P550*P550*0.613*Q550*$M$4</f>
        <v>1.03576184551134</v>
      </c>
      <c r="S550" s="3" t="n">
        <f aca="false">+P550*P550*P550*0.613*Q550*$M$4*24</f>
        <v>24.8582842922721</v>
      </c>
      <c r="T550" s="3" t="n">
        <f aca="false">+P550*P550*P550*0.613*$M$2*$M$4*24</f>
        <v>72.5457725947522</v>
      </c>
      <c r="U550" s="3"/>
      <c r="V550" s="3"/>
    </row>
    <row r="551" customFormat="false" ht="12.8" hidden="false" customHeight="false" outlineLevel="0" collapsed="false">
      <c r="D551" s="1"/>
      <c r="E551" s="1"/>
      <c r="F551" s="1"/>
      <c r="H551" s="1"/>
      <c r="I551" s="1"/>
      <c r="N551" s="1" t="n">
        <v>20210703</v>
      </c>
      <c r="O551" s="1" t="n">
        <v>20</v>
      </c>
      <c r="P551" s="1" t="n">
        <f aca="false">+O551/10</f>
        <v>2</v>
      </c>
      <c r="Q551" s="2" t="n">
        <f aca="false">+($M$2/0.593)*0.5*(-1*(-P551/($M$1*3/2)+1)*(-P551/($M$1*3/2)+1)*(-P551/($M$1*3/2)+1)-1*(-P551/($M$1*3/2)+1)*(-P551/($M$1*3/2)+1)+(-P551/($M$1*3/2)+1)+1)</f>
        <v>0.206416692442073</v>
      </c>
      <c r="R551" s="2" t="n">
        <f aca="false">+P551*P551*P551*0.613*Q551*$M$4</f>
        <v>1.5574747135497</v>
      </c>
      <c r="S551" s="3" t="n">
        <f aca="false">+P551*P551*P551*0.613*Q551*$M$4*24</f>
        <v>37.3793931251927</v>
      </c>
      <c r="T551" s="3" t="n">
        <f aca="false">+P551*P551*P551*0.613*$M$2*$M$4*24</f>
        <v>99.514091350826</v>
      </c>
      <c r="U551" s="3"/>
      <c r="V551" s="3"/>
    </row>
    <row r="552" customFormat="false" ht="12.8" hidden="false" customHeight="false" outlineLevel="0" collapsed="false">
      <c r="D552" s="1"/>
      <c r="E552" s="1"/>
      <c r="F552" s="1"/>
      <c r="H552" s="1"/>
      <c r="I552" s="1"/>
      <c r="N552" s="1" t="n">
        <v>20210704</v>
      </c>
      <c r="O552" s="1" t="n">
        <v>20</v>
      </c>
      <c r="P552" s="1" t="n">
        <f aca="false">+O552/10</f>
        <v>2</v>
      </c>
      <c r="Q552" s="2" t="n">
        <f aca="false">+($M$2/0.593)*0.5*(-1*(-P552/($M$1*3/2)+1)*(-P552/($M$1*3/2)+1)*(-P552/($M$1*3/2)+1)-1*(-P552/($M$1*3/2)+1)*(-P552/($M$1*3/2)+1)+(-P552/($M$1*3/2)+1)+1)</f>
        <v>0.206416692442073</v>
      </c>
      <c r="R552" s="2" t="n">
        <f aca="false">+P552*P552*P552*0.613*Q552*$M$4</f>
        <v>1.5574747135497</v>
      </c>
      <c r="S552" s="3" t="n">
        <f aca="false">+P552*P552*P552*0.613*Q552*$M$4*24</f>
        <v>37.3793931251927</v>
      </c>
      <c r="T552" s="3" t="n">
        <f aca="false">+P552*P552*P552*0.613*$M$2*$M$4*24</f>
        <v>99.514091350826</v>
      </c>
      <c r="U552" s="3"/>
      <c r="V552" s="3"/>
    </row>
    <row r="553" customFormat="false" ht="12.8" hidden="false" customHeight="false" outlineLevel="0" collapsed="false">
      <c r="D553" s="1"/>
      <c r="E553" s="1"/>
      <c r="F553" s="1"/>
      <c r="H553" s="1"/>
      <c r="I553" s="1"/>
      <c r="N553" s="1" t="n">
        <v>20210705</v>
      </c>
      <c r="O553" s="1" t="n">
        <v>33</v>
      </c>
      <c r="P553" s="1" t="n">
        <f aca="false">+O553/10</f>
        <v>3.3</v>
      </c>
      <c r="Q553" s="2" t="n">
        <f aca="false">+($M$2/0.593)*0.5*(-1*(-P553/($M$1*3/2)+1)*(-P553/($M$1*3/2)+1)*(-P553/($M$1*3/2)+1)-1*(-P553/($M$1*3/2)+1)*(-P553/($M$1*3/2)+1)+(-P553/($M$1*3/2)+1)+1)</f>
        <v>0.311231068452854</v>
      </c>
      <c r="R553" s="2" t="n">
        <f aca="false">+P553*P553*P553*0.613*Q553*$M$4</f>
        <v>10.5489920715165</v>
      </c>
      <c r="S553" s="3" t="n">
        <f aca="false">+P553*P553*P553*0.613*Q553*$M$4*24</f>
        <v>253.175809716396</v>
      </c>
      <c r="T553" s="3" t="n">
        <f aca="false">+P553*P553*P553*0.613*$M$2*$M$4*24</f>
        <v>447.029737609329</v>
      </c>
      <c r="U553" s="3"/>
      <c r="V553" s="3"/>
    </row>
    <row r="554" customFormat="false" ht="12.8" hidden="false" customHeight="false" outlineLevel="0" collapsed="false">
      <c r="D554" s="1"/>
      <c r="E554" s="1"/>
      <c r="F554" s="1"/>
      <c r="H554" s="1"/>
      <c r="I554" s="1"/>
      <c r="N554" s="1" t="n">
        <v>20210706</v>
      </c>
      <c r="O554" s="1" t="n">
        <v>55</v>
      </c>
      <c r="P554" s="1" t="n">
        <f aca="false">+O554/10</f>
        <v>5.5</v>
      </c>
      <c r="Q554" s="2" t="n">
        <f aca="false">+($M$2/0.593)*0.5*(-1*(-P554/($M$1*3/2)+1)*(-P554/($M$1*3/2)+1)*(-P554/($M$1*3/2)+1)-1*(-P554/($M$1*3/2)+1)*(-P554/($M$1*3/2)+1)+(-P554/($M$1*3/2)+1)+1)</f>
        <v>0.440940685147732</v>
      </c>
      <c r="R554" s="2" t="n">
        <f aca="false">+P554*P554*P554*0.613*Q554*$M$4</f>
        <v>69.1917705131913</v>
      </c>
      <c r="S554" s="3" t="n">
        <f aca="false">+P554*P554*P554*0.613*Q554*$M$4*24</f>
        <v>1660.60249231659</v>
      </c>
      <c r="T554" s="3" t="n">
        <f aca="false">+P554*P554*P554*0.613*$M$2*$M$4*24</f>
        <v>2069.58211856171</v>
      </c>
      <c r="U554" s="3"/>
      <c r="V554" s="3"/>
    </row>
    <row r="555" customFormat="false" ht="12.8" hidden="false" customHeight="false" outlineLevel="0" collapsed="false">
      <c r="D555" s="1"/>
      <c r="E555" s="1"/>
      <c r="F555" s="1"/>
      <c r="H555" s="1"/>
      <c r="I555" s="1"/>
      <c r="N555" s="1" t="n">
        <v>20210707</v>
      </c>
      <c r="O555" s="1" t="n">
        <v>32</v>
      </c>
      <c r="P555" s="1" t="n">
        <f aca="false">+O555/10</f>
        <v>3.2</v>
      </c>
      <c r="Q555" s="2" t="n">
        <f aca="false">+($M$2/0.593)*0.5*(-1*(-P555/($M$1*3/2)+1)*(-P555/($M$1*3/2)+1)*(-P555/($M$1*3/2)+1)-1*(-P555/($M$1*3/2)+1)*(-P555/($M$1*3/2)+1)+(-P555/($M$1*3/2)+1)+1)</f>
        <v>0.303944043316163</v>
      </c>
      <c r="R555" s="2" t="n">
        <f aca="false">+P555*P555*P555*0.613*Q555*$M$4</f>
        <v>9.3935504914301</v>
      </c>
      <c r="S555" s="3" t="n">
        <f aca="false">+P555*P555*P555*0.613*Q555*$M$4*24</f>
        <v>225.445211794322</v>
      </c>
      <c r="T555" s="3" t="n">
        <f aca="false">+P555*P555*P555*0.613*$M$2*$M$4*24</f>
        <v>407.609718172984</v>
      </c>
      <c r="U555" s="3"/>
      <c r="V555" s="3"/>
    </row>
    <row r="556" customFormat="false" ht="12.8" hidden="false" customHeight="false" outlineLevel="0" collapsed="false">
      <c r="D556" s="1"/>
      <c r="E556" s="1"/>
      <c r="F556" s="1"/>
      <c r="H556" s="1"/>
      <c r="I556" s="1"/>
      <c r="N556" s="1" t="n">
        <v>20210708</v>
      </c>
      <c r="O556" s="1" t="n">
        <v>18</v>
      </c>
      <c r="P556" s="1" t="n">
        <f aca="false">+O556/10</f>
        <v>1.8</v>
      </c>
      <c r="Q556" s="2" t="n">
        <f aca="false">+($M$2/0.593)*0.5*(-1*(-P556/($M$1*3/2)+1)*(-P556/($M$1*3/2)+1)*(-P556/($M$1*3/2)+1)-1*(-P556/($M$1*3/2)+1)*(-P556/($M$1*3/2)+1)+(-P556/($M$1*3/2)+1)+1)</f>
        <v>0.188302545489923</v>
      </c>
      <c r="R556" s="2" t="n">
        <f aca="false">+P556*P556*P556*0.613*Q556*$M$4</f>
        <v>1.03576184551134</v>
      </c>
      <c r="S556" s="3" t="n">
        <f aca="false">+P556*P556*P556*0.613*Q556*$M$4*24</f>
        <v>24.8582842922721</v>
      </c>
      <c r="T556" s="3" t="n">
        <f aca="false">+P556*P556*P556*0.613*$M$2*$M$4*24</f>
        <v>72.5457725947522</v>
      </c>
      <c r="U556" s="3"/>
      <c r="V556" s="3"/>
    </row>
    <row r="557" customFormat="false" ht="12.8" hidden="false" customHeight="false" outlineLevel="0" collapsed="false">
      <c r="D557" s="1"/>
      <c r="E557" s="1"/>
      <c r="F557" s="1"/>
      <c r="H557" s="1"/>
      <c r="I557" s="1"/>
      <c r="N557" s="1" t="n">
        <v>20210709</v>
      </c>
      <c r="O557" s="1" t="n">
        <v>23</v>
      </c>
      <c r="P557" s="1" t="n">
        <f aca="false">+O557/10</f>
        <v>2.3</v>
      </c>
      <c r="Q557" s="2" t="n">
        <f aca="false">+($M$2/0.593)*0.5*(-1*(-P557/($M$1*3/2)+1)*(-P557/($M$1*3/2)+1)*(-P557/($M$1*3/2)+1)-1*(-P557/($M$1*3/2)+1)*(-P557/($M$1*3/2)+1)+(-P557/($M$1*3/2)+1)+1)</f>
        <v>0.232575694272198</v>
      </c>
      <c r="R557" s="2" t="n">
        <f aca="false">+P557*P557*P557*0.613*Q557*$M$4</f>
        <v>2.66891066259668</v>
      </c>
      <c r="S557" s="3" t="n">
        <f aca="false">+P557*P557*P557*0.613*Q557*$M$4*24</f>
        <v>64.0538559023202</v>
      </c>
      <c r="T557" s="3" t="n">
        <f aca="false">+P557*P557*P557*0.613*$M$2*$M$4*24</f>
        <v>151.348493683187</v>
      </c>
      <c r="U557" s="3"/>
      <c r="V557" s="3"/>
    </row>
    <row r="558" customFormat="false" ht="12.8" hidden="false" customHeight="false" outlineLevel="0" collapsed="false">
      <c r="D558" s="1"/>
      <c r="E558" s="1"/>
      <c r="F558" s="1"/>
      <c r="H558" s="1"/>
      <c r="I558" s="1"/>
      <c r="N558" s="1" t="n">
        <v>20210710</v>
      </c>
      <c r="O558" s="1" t="n">
        <v>16</v>
      </c>
      <c r="P558" s="1" t="n">
        <f aca="false">+O558/10</f>
        <v>1.6</v>
      </c>
      <c r="Q558" s="2" t="n">
        <f aca="false">+($M$2/0.593)*0.5*(-1*(-P558/($M$1*3/2)+1)*(-P558/($M$1*3/2)+1)*(-P558/($M$1*3/2)+1)-1*(-P558/($M$1*3/2)+1)*(-P558/($M$1*3/2)+1)+(-P558/($M$1*3/2)+1)+1)</f>
        <v>0.169641907231382</v>
      </c>
      <c r="R558" s="2" t="n">
        <f aca="false">+P558*P558*P558*0.613*Q558*$M$4</f>
        <v>0.655359043910791</v>
      </c>
      <c r="S558" s="3" t="n">
        <f aca="false">+P558*P558*P558*0.613*Q558*$M$4*24</f>
        <v>15.728617053859</v>
      </c>
      <c r="T558" s="3" t="n">
        <f aca="false">+P558*P558*P558*0.613*$M$2*$M$4*24</f>
        <v>50.9512147716229</v>
      </c>
      <c r="U558" s="3"/>
      <c r="V558" s="3"/>
    </row>
    <row r="559" customFormat="false" ht="12.8" hidden="false" customHeight="false" outlineLevel="0" collapsed="false">
      <c r="D559" s="1"/>
      <c r="E559" s="1"/>
      <c r="F559" s="1"/>
      <c r="H559" s="1"/>
      <c r="I559" s="1"/>
      <c r="N559" s="1" t="n">
        <v>20210711</v>
      </c>
      <c r="O559" s="1" t="n">
        <v>22</v>
      </c>
      <c r="P559" s="1" t="n">
        <f aca="false">+O559/10</f>
        <v>2.2</v>
      </c>
      <c r="Q559" s="2" t="n">
        <f aca="false">+($M$2/0.593)*0.5*(-1*(-P559/($M$1*3/2)+1)*(-P559/($M$1*3/2)+1)*(-P559/($M$1*3/2)+1)-1*(-P559/($M$1*3/2)+1)*(-P559/($M$1*3/2)+1)+(-P559/($M$1*3/2)+1)+1)</f>
        <v>0.223990040705607</v>
      </c>
      <c r="R559" s="2" t="n">
        <f aca="false">+P559*P559*P559*0.613*Q559*$M$4</f>
        <v>2.24948423452287</v>
      </c>
      <c r="S559" s="3" t="n">
        <f aca="false">+P559*P559*P559*0.613*Q559*$M$4*24</f>
        <v>53.987621628549</v>
      </c>
      <c r="T559" s="3" t="n">
        <f aca="false">+P559*P559*P559*0.613*$M$2*$M$4*24</f>
        <v>132.45325558795</v>
      </c>
      <c r="U559" s="3"/>
      <c r="V559" s="3"/>
    </row>
    <row r="560" customFormat="false" ht="12.8" hidden="false" customHeight="false" outlineLevel="0" collapsed="false">
      <c r="D560" s="1"/>
      <c r="E560" s="1"/>
      <c r="F560" s="1"/>
      <c r="H560" s="1"/>
      <c r="I560" s="1"/>
      <c r="N560" s="1" t="n">
        <v>20210712</v>
      </c>
      <c r="O560" s="1" t="n">
        <v>18</v>
      </c>
      <c r="P560" s="1" t="n">
        <f aca="false">+O560/10</f>
        <v>1.8</v>
      </c>
      <c r="Q560" s="2" t="n">
        <f aca="false">+($M$2/0.593)*0.5*(-1*(-P560/($M$1*3/2)+1)*(-P560/($M$1*3/2)+1)*(-P560/($M$1*3/2)+1)-1*(-P560/($M$1*3/2)+1)*(-P560/($M$1*3/2)+1)+(-P560/($M$1*3/2)+1)+1)</f>
        <v>0.188302545489923</v>
      </c>
      <c r="R560" s="2" t="n">
        <f aca="false">+P560*P560*P560*0.613*Q560*$M$4</f>
        <v>1.03576184551134</v>
      </c>
      <c r="S560" s="3" t="n">
        <f aca="false">+P560*P560*P560*0.613*Q560*$M$4*24</f>
        <v>24.8582842922721</v>
      </c>
      <c r="T560" s="3" t="n">
        <f aca="false">+P560*P560*P560*0.613*$M$2*$M$4*24</f>
        <v>72.5457725947522</v>
      </c>
      <c r="U560" s="3"/>
      <c r="V560" s="3"/>
    </row>
    <row r="561" customFormat="false" ht="12.8" hidden="false" customHeight="false" outlineLevel="0" collapsed="false">
      <c r="D561" s="1"/>
      <c r="E561" s="1"/>
      <c r="F561" s="1"/>
      <c r="H561" s="1"/>
      <c r="I561" s="1"/>
      <c r="N561" s="1" t="n">
        <v>20210713</v>
      </c>
      <c r="O561" s="1" t="n">
        <v>32</v>
      </c>
      <c r="P561" s="1" t="n">
        <f aca="false">+O561/10</f>
        <v>3.2</v>
      </c>
      <c r="Q561" s="2" t="n">
        <f aca="false">+($M$2/0.593)*0.5*(-1*(-P561/($M$1*3/2)+1)*(-P561/($M$1*3/2)+1)*(-P561/($M$1*3/2)+1)-1*(-P561/($M$1*3/2)+1)*(-P561/($M$1*3/2)+1)+(-P561/($M$1*3/2)+1)+1)</f>
        <v>0.303944043316163</v>
      </c>
      <c r="R561" s="2" t="n">
        <f aca="false">+P561*P561*P561*0.613*Q561*$M$4</f>
        <v>9.3935504914301</v>
      </c>
      <c r="S561" s="3" t="n">
        <f aca="false">+P561*P561*P561*0.613*Q561*$M$4*24</f>
        <v>225.445211794322</v>
      </c>
      <c r="T561" s="3" t="n">
        <f aca="false">+P561*P561*P561*0.613*$M$2*$M$4*24</f>
        <v>407.609718172984</v>
      </c>
      <c r="U561" s="3"/>
      <c r="V561" s="3"/>
    </row>
    <row r="562" customFormat="false" ht="12.8" hidden="false" customHeight="false" outlineLevel="0" collapsed="false">
      <c r="D562" s="1"/>
      <c r="E562" s="1"/>
      <c r="F562" s="1"/>
      <c r="H562" s="1"/>
      <c r="I562" s="1"/>
      <c r="N562" s="1" t="n">
        <v>20210714</v>
      </c>
      <c r="O562" s="1" t="n">
        <v>51</v>
      </c>
      <c r="P562" s="1" t="n">
        <f aca="false">+O562/10</f>
        <v>5.1</v>
      </c>
      <c r="Q562" s="2" t="n">
        <f aca="false">+($M$2/0.593)*0.5*(-1*(-P562/($M$1*3/2)+1)*(-P562/($M$1*3/2)+1)*(-P562/($M$1*3/2)+1)-1*(-P562/($M$1*3/2)+1)*(-P562/($M$1*3/2)+1)+(-P562/($M$1*3/2)+1)+1)</f>
        <v>0.421549731467152</v>
      </c>
      <c r="R562" s="2" t="n">
        <f aca="false">+P562*P562*P562*0.613*Q562*$M$4</f>
        <v>52.7406584965416</v>
      </c>
      <c r="S562" s="3" t="n">
        <f aca="false">+P562*P562*P562*0.613*Q562*$M$4*24</f>
        <v>1265.775803917</v>
      </c>
      <c r="T562" s="3" t="n">
        <f aca="false">+P562*P562*P562*0.613*$M$2*$M$4*24</f>
        <v>1650.0804664723</v>
      </c>
      <c r="U562" s="3"/>
      <c r="V562" s="3"/>
    </row>
    <row r="563" customFormat="false" ht="12.8" hidden="false" customHeight="false" outlineLevel="0" collapsed="false">
      <c r="D563" s="1"/>
      <c r="E563" s="1"/>
      <c r="F563" s="1"/>
      <c r="H563" s="1"/>
      <c r="I563" s="1"/>
      <c r="N563" s="1" t="n">
        <v>20210715</v>
      </c>
      <c r="O563" s="1" t="n">
        <v>47</v>
      </c>
      <c r="P563" s="1" t="n">
        <f aca="false">+O563/10</f>
        <v>4.7</v>
      </c>
      <c r="Q563" s="2" t="n">
        <f aca="false">+($M$2/0.593)*0.5*(-1*(-P563/($M$1*3/2)+1)*(-P563/($M$1*3/2)+1)*(-P563/($M$1*3/2)+1)-1*(-P563/($M$1*3/2)+1)*(-P563/($M$1*3/2)+1)+(-P563/($M$1*3/2)+1)+1)</f>
        <v>0.400348525334153</v>
      </c>
      <c r="R563" s="2" t="n">
        <f aca="false">+P563*P563*P563*0.613*Q563*$M$4</f>
        <v>39.2028832831433</v>
      </c>
      <c r="S563" s="3" t="n">
        <f aca="false">+P563*P563*P563*0.613*Q563*$M$4*24</f>
        <v>940.869198795438</v>
      </c>
      <c r="T563" s="3" t="n">
        <f aca="false">+P563*P563*P563*0.613*$M$2*$M$4*24</f>
        <v>1291.4814382896</v>
      </c>
      <c r="U563" s="3"/>
      <c r="V563" s="3"/>
    </row>
    <row r="564" customFormat="false" ht="12.8" hidden="false" customHeight="false" outlineLevel="0" collapsed="false">
      <c r="D564" s="1"/>
      <c r="E564" s="1"/>
      <c r="F564" s="1"/>
      <c r="H564" s="1"/>
      <c r="I564" s="1"/>
      <c r="N564" s="1" t="n">
        <v>20210716</v>
      </c>
      <c r="O564" s="1" t="n">
        <v>28</v>
      </c>
      <c r="P564" s="1" t="n">
        <f aca="false">+O564/10</f>
        <v>2.8</v>
      </c>
      <c r="Q564" s="2" t="n">
        <f aca="false">+($M$2/0.593)*0.5*(-1*(-P564/($M$1*3/2)+1)*(-P564/($M$1*3/2)+1)*(-P564/($M$1*3/2)+1)-1*(-P564/($M$1*3/2)+1)*(-P564/($M$1*3/2)+1)+(-P564/($M$1*3/2)+1)+1)</f>
        <v>0.273522219542264</v>
      </c>
      <c r="R564" s="2" t="n">
        <f aca="false">+P564*P564*P564*0.613*Q564*$M$4</f>
        <v>5.66308276228817</v>
      </c>
      <c r="S564" s="3" t="n">
        <f aca="false">+P564*P564*P564*0.613*Q564*$M$4*24</f>
        <v>135.913986294916</v>
      </c>
      <c r="T564" s="3" t="n">
        <f aca="false">+P564*P564*P564*0.613*$M$2*$M$4*24</f>
        <v>273.066666666667</v>
      </c>
      <c r="U564" s="3"/>
      <c r="V564" s="3"/>
    </row>
    <row r="565" customFormat="false" ht="12.8" hidden="false" customHeight="false" outlineLevel="0" collapsed="false">
      <c r="D565" s="1"/>
      <c r="E565" s="1"/>
      <c r="F565" s="1"/>
      <c r="H565" s="1"/>
      <c r="I565" s="1"/>
      <c r="N565" s="1" t="n">
        <v>20210717</v>
      </c>
      <c r="O565" s="1" t="n">
        <v>37</v>
      </c>
      <c r="P565" s="1" t="n">
        <f aca="false">+O565/10</f>
        <v>3.7</v>
      </c>
      <c r="Q565" s="2" t="n">
        <f aca="false">+($M$2/0.593)*0.5*(-1*(-P565/($M$1*3/2)+1)*(-P565/($M$1*3/2)+1)*(-P565/($M$1*3/2)+1)-1*(-P565/($M$1*3/2)+1)*(-P565/($M$1*3/2)+1)+(-P565/($M$1*3/2)+1)+1)</f>
        <v>0.339126793089139</v>
      </c>
      <c r="R565" s="2" t="n">
        <f aca="false">+P565*P565*P565*0.613*Q565*$M$4</f>
        <v>16.2014348180076</v>
      </c>
      <c r="S565" s="3" t="n">
        <f aca="false">+P565*P565*P565*0.613*Q565*$M$4*24</f>
        <v>388.834435632183</v>
      </c>
      <c r="T565" s="3" t="n">
        <f aca="false">+P565*P565*P565*0.613*$M$2*$M$4*24</f>
        <v>630.085908649174</v>
      </c>
      <c r="U565" s="3"/>
      <c r="V565" s="3"/>
    </row>
    <row r="566" customFormat="false" ht="12.8" hidden="false" customHeight="false" outlineLevel="0" collapsed="false">
      <c r="D566" s="1"/>
      <c r="E566" s="1"/>
      <c r="F566" s="1"/>
      <c r="H566" s="1"/>
      <c r="I566" s="1"/>
      <c r="N566" s="1" t="n">
        <v>20210718</v>
      </c>
      <c r="O566" s="1" t="n">
        <v>27</v>
      </c>
      <c r="P566" s="1" t="n">
        <f aca="false">+O566/10</f>
        <v>2.7</v>
      </c>
      <c r="Q566" s="2" t="n">
        <f aca="false">+($M$2/0.593)*0.5*(-1*(-P566/($M$1*3/2)+1)*(-P566/($M$1*3/2)+1)*(-P566/($M$1*3/2)+1)-1*(-P566/($M$1*3/2)+1)*(-P566/($M$1*3/2)+1)+(-P566/($M$1*3/2)+1)+1)</f>
        <v>0.265594774905897</v>
      </c>
      <c r="R566" s="2" t="n">
        <f aca="false">+P566*P566*P566*0.613*Q566*$M$4</f>
        <v>4.93056878524405</v>
      </c>
      <c r="S566" s="3" t="n">
        <f aca="false">+P566*P566*P566*0.613*Q566*$M$4*24</f>
        <v>118.333650845857</v>
      </c>
      <c r="T566" s="3" t="n">
        <f aca="false">+P566*P566*P566*0.613*$M$2*$M$4*24</f>
        <v>244.841982507289</v>
      </c>
      <c r="U566" s="3"/>
      <c r="V566" s="3"/>
    </row>
    <row r="567" customFormat="false" ht="12.8" hidden="false" customHeight="false" outlineLevel="0" collapsed="false">
      <c r="D567" s="1"/>
      <c r="E567" s="1"/>
      <c r="F567" s="1"/>
      <c r="H567" s="1"/>
      <c r="I567" s="1"/>
      <c r="N567" s="1" t="n">
        <v>20210719</v>
      </c>
      <c r="O567" s="1" t="n">
        <v>27</v>
      </c>
      <c r="P567" s="1" t="n">
        <f aca="false">+O567/10</f>
        <v>2.7</v>
      </c>
      <c r="Q567" s="2" t="n">
        <f aca="false">+($M$2/0.593)*0.5*(-1*(-P567/($M$1*3/2)+1)*(-P567/($M$1*3/2)+1)*(-P567/($M$1*3/2)+1)-1*(-P567/($M$1*3/2)+1)*(-P567/($M$1*3/2)+1)+(-P567/($M$1*3/2)+1)+1)</f>
        <v>0.265594774905897</v>
      </c>
      <c r="R567" s="2" t="n">
        <f aca="false">+P567*P567*P567*0.613*Q567*$M$4</f>
        <v>4.93056878524405</v>
      </c>
      <c r="S567" s="3" t="n">
        <f aca="false">+P567*P567*P567*0.613*Q567*$M$4*24</f>
        <v>118.333650845857</v>
      </c>
      <c r="T567" s="3" t="n">
        <f aca="false">+P567*P567*P567*0.613*$M$2*$M$4*24</f>
        <v>244.841982507289</v>
      </c>
      <c r="U567" s="3"/>
      <c r="V567" s="3"/>
    </row>
    <row r="568" customFormat="false" ht="12.8" hidden="false" customHeight="false" outlineLevel="0" collapsed="false">
      <c r="D568" s="1"/>
      <c r="E568" s="1"/>
      <c r="F568" s="1"/>
      <c r="H568" s="1"/>
      <c r="I568" s="1"/>
      <c r="N568" s="1" t="n">
        <v>20210720</v>
      </c>
      <c r="O568" s="1" t="n">
        <v>23</v>
      </c>
      <c r="P568" s="1" t="n">
        <f aca="false">+O568/10</f>
        <v>2.3</v>
      </c>
      <c r="Q568" s="2" t="n">
        <f aca="false">+($M$2/0.593)*0.5*(-1*(-P568/($M$1*3/2)+1)*(-P568/($M$1*3/2)+1)*(-P568/($M$1*3/2)+1)-1*(-P568/($M$1*3/2)+1)*(-P568/($M$1*3/2)+1)+(-P568/($M$1*3/2)+1)+1)</f>
        <v>0.232575694272198</v>
      </c>
      <c r="R568" s="2" t="n">
        <f aca="false">+P568*P568*P568*0.613*Q568*$M$4</f>
        <v>2.66891066259668</v>
      </c>
      <c r="S568" s="3" t="n">
        <f aca="false">+P568*P568*P568*0.613*Q568*$M$4*24</f>
        <v>64.0538559023202</v>
      </c>
      <c r="T568" s="3" t="n">
        <f aca="false">+P568*P568*P568*0.613*$M$2*$M$4*24</f>
        <v>151.348493683187</v>
      </c>
      <c r="U568" s="3"/>
      <c r="V568" s="3"/>
    </row>
    <row r="569" customFormat="false" ht="12.8" hidden="false" customHeight="false" outlineLevel="0" collapsed="false">
      <c r="D569" s="1"/>
      <c r="E569" s="1"/>
      <c r="F569" s="1"/>
      <c r="H569" s="1"/>
      <c r="I569" s="1"/>
      <c r="N569" s="1" t="n">
        <v>20210721</v>
      </c>
      <c r="O569" s="1" t="n">
        <v>15</v>
      </c>
      <c r="P569" s="1" t="n">
        <f aca="false">+O569/10</f>
        <v>1.5</v>
      </c>
      <c r="Q569" s="2" t="n">
        <f aca="false">+($M$2/0.593)*0.5*(-1*(-P569/($M$1*3/2)+1)*(-P569/($M$1*3/2)+1)*(-P569/($M$1*3/2)+1)-1*(-P569/($M$1*3/2)+1)*(-P569/($M$1*3/2)+1)+(-P569/($M$1*3/2)+1)+1)</f>
        <v>0.16010487491916</v>
      </c>
      <c r="R569" s="2" t="n">
        <f aca="false">+P569*P569*P569*0.613*Q569*$M$4</f>
        <v>0.509641206809164</v>
      </c>
      <c r="S569" s="3" t="n">
        <f aca="false">+P569*P569*P569*0.613*Q569*$M$4*24</f>
        <v>12.2313889634199</v>
      </c>
      <c r="T569" s="3" t="n">
        <f aca="false">+P569*P569*P569*0.613*$M$2*$M$4*24</f>
        <v>41.9825072886297</v>
      </c>
      <c r="U569" s="3"/>
      <c r="V569" s="3"/>
    </row>
    <row r="570" customFormat="false" ht="12.8" hidden="false" customHeight="false" outlineLevel="0" collapsed="false">
      <c r="D570" s="1"/>
      <c r="E570" s="1"/>
      <c r="F570" s="1"/>
      <c r="H570" s="1"/>
      <c r="I570" s="1"/>
      <c r="N570" s="1" t="n">
        <v>20210722</v>
      </c>
      <c r="O570" s="1" t="n">
        <v>27</v>
      </c>
      <c r="P570" s="1" t="n">
        <f aca="false">+O570/10</f>
        <v>2.7</v>
      </c>
      <c r="Q570" s="2" t="n">
        <f aca="false">+($M$2/0.593)*0.5*(-1*(-P570/($M$1*3/2)+1)*(-P570/($M$1*3/2)+1)*(-P570/($M$1*3/2)+1)-1*(-P570/($M$1*3/2)+1)*(-P570/($M$1*3/2)+1)+(-P570/($M$1*3/2)+1)+1)</f>
        <v>0.265594774905897</v>
      </c>
      <c r="R570" s="2" t="n">
        <f aca="false">+P570*P570*P570*0.613*Q570*$M$4</f>
        <v>4.93056878524405</v>
      </c>
      <c r="S570" s="3" t="n">
        <f aca="false">+P570*P570*P570*0.613*Q570*$M$4*24</f>
        <v>118.333650845857</v>
      </c>
      <c r="T570" s="3" t="n">
        <f aca="false">+P570*P570*P570*0.613*$M$2*$M$4*24</f>
        <v>244.841982507289</v>
      </c>
      <c r="U570" s="3"/>
      <c r="V570" s="3"/>
    </row>
    <row r="571" customFormat="false" ht="12.8" hidden="false" customHeight="false" outlineLevel="0" collapsed="false">
      <c r="D571" s="1"/>
      <c r="E571" s="1"/>
      <c r="F571" s="1"/>
      <c r="H571" s="1"/>
      <c r="I571" s="1"/>
      <c r="N571" s="1" t="n">
        <v>20210723</v>
      </c>
      <c r="O571" s="1" t="n">
        <v>33</v>
      </c>
      <c r="P571" s="1" t="n">
        <f aca="false">+O571/10</f>
        <v>3.3</v>
      </c>
      <c r="Q571" s="2" t="n">
        <f aca="false">+($M$2/0.593)*0.5*(-1*(-P571/($M$1*3/2)+1)*(-P571/($M$1*3/2)+1)*(-P571/($M$1*3/2)+1)-1*(-P571/($M$1*3/2)+1)*(-P571/($M$1*3/2)+1)+(-P571/($M$1*3/2)+1)+1)</f>
        <v>0.311231068452854</v>
      </c>
      <c r="R571" s="2" t="n">
        <f aca="false">+P571*P571*P571*0.613*Q571*$M$4</f>
        <v>10.5489920715165</v>
      </c>
      <c r="S571" s="3" t="n">
        <f aca="false">+P571*P571*P571*0.613*Q571*$M$4*24</f>
        <v>253.175809716396</v>
      </c>
      <c r="T571" s="3" t="n">
        <f aca="false">+P571*P571*P571*0.613*$M$2*$M$4*24</f>
        <v>447.029737609329</v>
      </c>
      <c r="U571" s="3"/>
      <c r="V571" s="3"/>
    </row>
    <row r="572" customFormat="false" ht="12.8" hidden="false" customHeight="false" outlineLevel="0" collapsed="false">
      <c r="D572" s="1"/>
      <c r="E572" s="1"/>
      <c r="F572" s="1"/>
      <c r="H572" s="1"/>
      <c r="I572" s="1"/>
      <c r="N572" s="1" t="n">
        <v>20210724</v>
      </c>
      <c r="O572" s="1" t="n">
        <v>26</v>
      </c>
      <c r="P572" s="1" t="n">
        <f aca="false">+O572/10</f>
        <v>2.6</v>
      </c>
      <c r="Q572" s="2" t="n">
        <f aca="false">+($M$2/0.593)*0.5*(-1*(-P572/($M$1*3/2)+1)*(-P572/($M$1*3/2)+1)*(-P572/($M$1*3/2)+1)-1*(-P572/($M$1*3/2)+1)*(-P572/($M$1*3/2)+1)+(-P572/($M$1*3/2)+1)+1)</f>
        <v>0.257537111637928</v>
      </c>
      <c r="R572" s="2" t="n">
        <f aca="false">+P572*P572*P572*0.613*Q572*$M$4</f>
        <v>4.26919573773573</v>
      </c>
      <c r="S572" s="3" t="n">
        <f aca="false">+P572*P572*P572*0.613*Q572*$M$4*24</f>
        <v>102.460697705658</v>
      </c>
      <c r="T572" s="3" t="n">
        <f aca="false">+P572*P572*P572*0.613*$M$2*$M$4*24</f>
        <v>218.632458697765</v>
      </c>
      <c r="U572" s="3"/>
      <c r="V572" s="3"/>
    </row>
    <row r="573" customFormat="false" ht="12.8" hidden="false" customHeight="false" outlineLevel="0" collapsed="false">
      <c r="D573" s="1"/>
      <c r="E573" s="1"/>
      <c r="F573" s="1"/>
      <c r="H573" s="1"/>
      <c r="I573" s="1"/>
      <c r="N573" s="1" t="n">
        <v>20210725</v>
      </c>
      <c r="O573" s="1" t="n">
        <v>20</v>
      </c>
      <c r="P573" s="1" t="n">
        <f aca="false">+O573/10</f>
        <v>2</v>
      </c>
      <c r="Q573" s="2" t="n">
        <f aca="false">+($M$2/0.593)*0.5*(-1*(-P573/($M$1*3/2)+1)*(-P573/($M$1*3/2)+1)*(-P573/($M$1*3/2)+1)-1*(-P573/($M$1*3/2)+1)*(-P573/($M$1*3/2)+1)+(-P573/($M$1*3/2)+1)+1)</f>
        <v>0.206416692442073</v>
      </c>
      <c r="R573" s="2" t="n">
        <f aca="false">+P573*P573*P573*0.613*Q573*$M$4</f>
        <v>1.5574747135497</v>
      </c>
      <c r="S573" s="3" t="n">
        <f aca="false">+P573*P573*P573*0.613*Q573*$M$4*24</f>
        <v>37.3793931251927</v>
      </c>
      <c r="T573" s="3" t="n">
        <f aca="false">+P573*P573*P573*0.613*$M$2*$M$4*24</f>
        <v>99.514091350826</v>
      </c>
      <c r="U573" s="3"/>
      <c r="V573" s="3"/>
    </row>
    <row r="574" customFormat="false" ht="12.8" hidden="false" customHeight="false" outlineLevel="0" collapsed="false">
      <c r="D574" s="1"/>
      <c r="E574" s="1"/>
      <c r="F574" s="1"/>
      <c r="H574" s="1"/>
      <c r="I574" s="1"/>
      <c r="N574" s="1" t="n">
        <v>20210726</v>
      </c>
      <c r="O574" s="1" t="n">
        <v>37</v>
      </c>
      <c r="P574" s="1" t="n">
        <f aca="false">+O574/10</f>
        <v>3.7</v>
      </c>
      <c r="Q574" s="2" t="n">
        <f aca="false">+($M$2/0.593)*0.5*(-1*(-P574/($M$1*3/2)+1)*(-P574/($M$1*3/2)+1)*(-P574/($M$1*3/2)+1)-1*(-P574/($M$1*3/2)+1)*(-P574/($M$1*3/2)+1)+(-P574/($M$1*3/2)+1)+1)</f>
        <v>0.339126793089139</v>
      </c>
      <c r="R574" s="2" t="n">
        <f aca="false">+P574*P574*P574*0.613*Q574*$M$4</f>
        <v>16.2014348180076</v>
      </c>
      <c r="S574" s="3" t="n">
        <f aca="false">+P574*P574*P574*0.613*Q574*$M$4*24</f>
        <v>388.834435632183</v>
      </c>
      <c r="T574" s="3" t="n">
        <f aca="false">+P574*P574*P574*0.613*$M$2*$M$4*24</f>
        <v>630.085908649174</v>
      </c>
      <c r="U574" s="3"/>
      <c r="V574" s="3"/>
    </row>
    <row r="575" customFormat="false" ht="12.8" hidden="false" customHeight="false" outlineLevel="0" collapsed="false">
      <c r="D575" s="1"/>
      <c r="E575" s="1"/>
      <c r="F575" s="1"/>
      <c r="H575" s="1"/>
      <c r="I575" s="1"/>
      <c r="N575" s="1" t="n">
        <v>20210727</v>
      </c>
      <c r="O575" s="1" t="n">
        <v>33</v>
      </c>
      <c r="P575" s="1" t="n">
        <f aca="false">+O575/10</f>
        <v>3.3</v>
      </c>
      <c r="Q575" s="2" t="n">
        <f aca="false">+($M$2/0.593)*0.5*(-1*(-P575/($M$1*3/2)+1)*(-P575/($M$1*3/2)+1)*(-P575/($M$1*3/2)+1)-1*(-P575/($M$1*3/2)+1)*(-P575/($M$1*3/2)+1)+(-P575/($M$1*3/2)+1)+1)</f>
        <v>0.311231068452854</v>
      </c>
      <c r="R575" s="2" t="n">
        <f aca="false">+P575*P575*P575*0.613*Q575*$M$4</f>
        <v>10.5489920715165</v>
      </c>
      <c r="S575" s="3" t="n">
        <f aca="false">+P575*P575*P575*0.613*Q575*$M$4*24</f>
        <v>253.175809716396</v>
      </c>
      <c r="T575" s="3" t="n">
        <f aca="false">+P575*P575*P575*0.613*$M$2*$M$4*24</f>
        <v>447.029737609329</v>
      </c>
      <c r="U575" s="3"/>
      <c r="V575" s="3"/>
    </row>
    <row r="576" customFormat="false" ht="12.8" hidden="false" customHeight="false" outlineLevel="0" collapsed="false">
      <c r="D576" s="1"/>
      <c r="E576" s="1"/>
      <c r="F576" s="1"/>
      <c r="H576" s="1"/>
      <c r="I576" s="1"/>
      <c r="N576" s="1" t="n">
        <v>20210728</v>
      </c>
      <c r="O576" s="1" t="n">
        <v>55</v>
      </c>
      <c r="P576" s="1" t="n">
        <f aca="false">+O576/10</f>
        <v>5.5</v>
      </c>
      <c r="Q576" s="2" t="n">
        <f aca="false">+($M$2/0.593)*0.5*(-1*(-P576/($M$1*3/2)+1)*(-P576/($M$1*3/2)+1)*(-P576/($M$1*3/2)+1)-1*(-P576/($M$1*3/2)+1)*(-P576/($M$1*3/2)+1)+(-P576/($M$1*3/2)+1)+1)</f>
        <v>0.440940685147732</v>
      </c>
      <c r="R576" s="2" t="n">
        <f aca="false">+P576*P576*P576*0.613*Q576*$M$4</f>
        <v>69.1917705131913</v>
      </c>
      <c r="S576" s="3" t="n">
        <f aca="false">+P576*P576*P576*0.613*Q576*$M$4*24</f>
        <v>1660.60249231659</v>
      </c>
      <c r="T576" s="3" t="n">
        <f aca="false">+P576*P576*P576*0.613*$M$2*$M$4*24</f>
        <v>2069.58211856171</v>
      </c>
      <c r="U576" s="3"/>
      <c r="V576" s="3"/>
    </row>
    <row r="577" customFormat="false" ht="12.8" hidden="false" customHeight="false" outlineLevel="0" collapsed="false">
      <c r="D577" s="1"/>
      <c r="E577" s="1"/>
      <c r="F577" s="1"/>
      <c r="H577" s="1"/>
      <c r="I577" s="1"/>
      <c r="N577" s="1" t="n">
        <v>20210729</v>
      </c>
      <c r="O577" s="1" t="n">
        <v>58</v>
      </c>
      <c r="P577" s="1" t="n">
        <f aca="false">+O577/10</f>
        <v>5.8</v>
      </c>
      <c r="Q577" s="2" t="n">
        <f aca="false">+($M$2/0.593)*0.5*(-1*(-P577/($M$1*3/2)+1)*(-P577/($M$1*3/2)+1)*(-P577/($M$1*3/2)+1)-1*(-P577/($M$1*3/2)+1)*(-P577/($M$1*3/2)+1)+(-P577/($M$1*3/2)+1)+1)</f>
        <v>0.454323317959308</v>
      </c>
      <c r="R577" s="2" t="n">
        <f aca="false">+P577*P577*P577*0.613*Q577*$M$4</f>
        <v>83.6055697225673</v>
      </c>
      <c r="S577" s="3" t="n">
        <f aca="false">+P577*P577*P577*0.613*Q577*$M$4*24</f>
        <v>2006.53367334161</v>
      </c>
      <c r="T577" s="3" t="n">
        <f aca="false">+P577*P577*P577*0.613*$M$2*$M$4*24</f>
        <v>2427.0491739553</v>
      </c>
      <c r="U577" s="3"/>
      <c r="V577" s="3"/>
    </row>
    <row r="578" customFormat="false" ht="12.8" hidden="false" customHeight="false" outlineLevel="0" collapsed="false">
      <c r="D578" s="1"/>
      <c r="E578" s="1"/>
      <c r="F578" s="1"/>
      <c r="H578" s="1"/>
      <c r="I578" s="1"/>
      <c r="N578" s="1" t="n">
        <v>20210730</v>
      </c>
      <c r="O578" s="1" t="n">
        <v>51</v>
      </c>
      <c r="P578" s="1" t="n">
        <f aca="false">+O578/10</f>
        <v>5.1</v>
      </c>
      <c r="Q578" s="2" t="n">
        <f aca="false">+($M$2/0.593)*0.5*(-1*(-P578/($M$1*3/2)+1)*(-P578/($M$1*3/2)+1)*(-P578/($M$1*3/2)+1)-1*(-P578/($M$1*3/2)+1)*(-P578/($M$1*3/2)+1)+(-P578/($M$1*3/2)+1)+1)</f>
        <v>0.421549731467152</v>
      </c>
      <c r="R578" s="2" t="n">
        <f aca="false">+P578*P578*P578*0.613*Q578*$M$4</f>
        <v>52.7406584965416</v>
      </c>
      <c r="S578" s="3" t="n">
        <f aca="false">+P578*P578*P578*0.613*Q578*$M$4*24</f>
        <v>1265.775803917</v>
      </c>
      <c r="T578" s="3" t="n">
        <f aca="false">+P578*P578*P578*0.613*$M$2*$M$4*24</f>
        <v>1650.0804664723</v>
      </c>
      <c r="U578" s="3"/>
      <c r="V578" s="3"/>
    </row>
    <row r="579" customFormat="false" ht="12.8" hidden="false" customHeight="false" outlineLevel="0" collapsed="false">
      <c r="D579" s="1"/>
      <c r="E579" s="1"/>
      <c r="F579" s="1"/>
      <c r="H579" s="1"/>
      <c r="I579" s="1"/>
      <c r="N579" s="1" t="n">
        <v>20210731</v>
      </c>
      <c r="O579" s="1" t="n">
        <v>52</v>
      </c>
      <c r="P579" s="1" t="n">
        <f aca="false">+O579/10</f>
        <v>5.2</v>
      </c>
      <c r="Q579" s="2" t="n">
        <f aca="false">+($M$2/0.593)*0.5*(-1*(-P579/($M$1*3/2)+1)*(-P579/($M$1*3/2)+1)*(-P579/($M$1*3/2)+1)-1*(-P579/($M$1*3/2)+1)*(-P579/($M$1*3/2)+1)+(-P579/($M$1*3/2)+1)+1)</f>
        <v>0.426565402111657</v>
      </c>
      <c r="R579" s="2" t="n">
        <f aca="false">+P579*P579*P579*0.613*Q579*$M$4</f>
        <v>56.5694376232934</v>
      </c>
      <c r="S579" s="3" t="n">
        <f aca="false">+P579*P579*P579*0.613*Q579*$M$4*24</f>
        <v>1357.66650295904</v>
      </c>
      <c r="T579" s="3" t="n">
        <f aca="false">+P579*P579*P579*0.613*$M$2*$M$4*24</f>
        <v>1749.05966958212</v>
      </c>
      <c r="U579" s="3" t="n">
        <f aca="false">SUM(S549:S579)</f>
        <v>13291.3641499048</v>
      </c>
      <c r="V579" s="3" t="n">
        <f aca="false">SUM(T549:T579)</f>
        <v>18897.2656948494</v>
      </c>
    </row>
    <row r="580" customFormat="false" ht="12.8" hidden="false" customHeight="false" outlineLevel="0" collapsed="false">
      <c r="D580" s="1"/>
      <c r="E580" s="1"/>
      <c r="F580" s="1"/>
      <c r="H580" s="1"/>
      <c r="I580" s="1"/>
      <c r="N580" s="1" t="n">
        <v>20210801</v>
      </c>
      <c r="O580" s="1" t="n">
        <v>30</v>
      </c>
      <c r="P580" s="1" t="n">
        <f aca="false">+O580/10</f>
        <v>3</v>
      </c>
      <c r="Q580" s="2" t="n">
        <f aca="false">+($M$2/0.593)*0.5*(-1*(-P580/($M$1*3/2)+1)*(-P580/($M$1*3/2)+1)*(-P580/($M$1*3/2)+1)-1*(-P580/($M$1*3/2)+1)*(-P580/($M$1*3/2)+1)+(-P580/($M$1*3/2)+1)+1)</f>
        <v>0.288989299229084</v>
      </c>
      <c r="R580" s="2" t="n">
        <f aca="false">+P580*P580*P580*0.613*Q580*$M$4</f>
        <v>7.35921902632432</v>
      </c>
      <c r="S580" s="3" t="n">
        <f aca="false">+P580*P580*P580*0.613*Q580*$M$4*24</f>
        <v>176.621256631784</v>
      </c>
      <c r="T580" s="3" t="n">
        <f aca="false">+P580*P580*P580*0.613*$M$2*$M$4*24</f>
        <v>335.860058309038</v>
      </c>
      <c r="U580" s="3"/>
      <c r="V580" s="3"/>
    </row>
    <row r="581" customFormat="false" ht="12.8" hidden="false" customHeight="false" outlineLevel="0" collapsed="false">
      <c r="D581" s="1"/>
      <c r="E581" s="1"/>
      <c r="F581" s="1"/>
      <c r="H581" s="1"/>
      <c r="I581" s="1"/>
      <c r="N581" s="1" t="n">
        <v>20210802</v>
      </c>
      <c r="O581" s="1" t="n">
        <v>15</v>
      </c>
      <c r="P581" s="1" t="n">
        <f aca="false">+O581/10</f>
        <v>1.5</v>
      </c>
      <c r="Q581" s="2" t="n">
        <f aca="false">+($M$2/0.593)*0.5*(-1*(-P581/($M$1*3/2)+1)*(-P581/($M$1*3/2)+1)*(-P581/($M$1*3/2)+1)-1*(-P581/($M$1*3/2)+1)*(-P581/($M$1*3/2)+1)+(-P581/($M$1*3/2)+1)+1)</f>
        <v>0.16010487491916</v>
      </c>
      <c r="R581" s="2" t="n">
        <f aca="false">+P581*P581*P581*0.613*Q581*$M$4</f>
        <v>0.509641206809164</v>
      </c>
      <c r="S581" s="3" t="n">
        <f aca="false">+P581*P581*P581*0.613*Q581*$M$4*24</f>
        <v>12.2313889634199</v>
      </c>
      <c r="T581" s="3" t="n">
        <f aca="false">+P581*P581*P581*0.613*$M$2*$M$4*24</f>
        <v>41.9825072886297</v>
      </c>
      <c r="U581" s="3"/>
      <c r="V581" s="3"/>
    </row>
    <row r="582" customFormat="false" ht="12.8" hidden="false" customHeight="false" outlineLevel="0" collapsed="false">
      <c r="D582" s="1"/>
      <c r="E582" s="1"/>
      <c r="F582" s="1"/>
      <c r="H582" s="1"/>
      <c r="I582" s="1"/>
      <c r="N582" s="1" t="n">
        <v>20210803</v>
      </c>
      <c r="O582" s="1" t="n">
        <v>15</v>
      </c>
      <c r="P582" s="1" t="n">
        <f aca="false">+O582/10</f>
        <v>1.5</v>
      </c>
      <c r="Q582" s="2" t="n">
        <f aca="false">+($M$2/0.593)*0.5*(-1*(-P582/($M$1*3/2)+1)*(-P582/($M$1*3/2)+1)*(-P582/($M$1*3/2)+1)-1*(-P582/($M$1*3/2)+1)*(-P582/($M$1*3/2)+1)+(-P582/($M$1*3/2)+1)+1)</f>
        <v>0.16010487491916</v>
      </c>
      <c r="R582" s="2" t="n">
        <f aca="false">+P582*P582*P582*0.613*Q582*$M$4</f>
        <v>0.509641206809164</v>
      </c>
      <c r="S582" s="3" t="n">
        <f aca="false">+P582*P582*P582*0.613*Q582*$M$4*24</f>
        <v>12.2313889634199</v>
      </c>
      <c r="T582" s="3" t="n">
        <f aca="false">+P582*P582*P582*0.613*$M$2*$M$4*24</f>
        <v>41.9825072886297</v>
      </c>
      <c r="U582" s="3"/>
      <c r="V582" s="3"/>
    </row>
    <row r="583" customFormat="false" ht="12.8" hidden="false" customHeight="false" outlineLevel="0" collapsed="false">
      <c r="D583" s="1"/>
      <c r="E583" s="1"/>
      <c r="F583" s="1"/>
      <c r="H583" s="1"/>
      <c r="I583" s="1"/>
      <c r="N583" s="1" t="n">
        <v>20210804</v>
      </c>
      <c r="O583" s="1" t="n">
        <v>12</v>
      </c>
      <c r="P583" s="1" t="n">
        <f aca="false">+O583/10</f>
        <v>1.2</v>
      </c>
      <c r="Q583" s="2" t="n">
        <f aca="false">+($M$2/0.593)*0.5*(-1*(-P583/($M$1*3/2)+1)*(-P583/($M$1*3/2)+1)*(-P583/($M$1*3/2)+1)-1*(-P583/($M$1*3/2)+1)*(-P583/($M$1*3/2)+1)+(-P583/($M$1*3/2)+1)+1)</f>
        <v>0.130658386324028</v>
      </c>
      <c r="R583" s="2" t="n">
        <f aca="false">+P583*P583*P583*0.613*Q583*$M$4</f>
        <v>0.212944893979045</v>
      </c>
      <c r="S583" s="3" t="n">
        <f aca="false">+P583*P583*P583*0.613*Q583*$M$4*24</f>
        <v>5.11067745549708</v>
      </c>
      <c r="T583" s="3" t="n">
        <f aca="false">+P583*P583*P583*0.613*$M$2*$M$4*24</f>
        <v>21.4950437317784</v>
      </c>
      <c r="U583" s="3"/>
      <c r="V583" s="3"/>
    </row>
    <row r="584" customFormat="false" ht="12.8" hidden="false" customHeight="false" outlineLevel="0" collapsed="false">
      <c r="D584" s="1"/>
      <c r="E584" s="1"/>
      <c r="F584" s="1"/>
      <c r="H584" s="1"/>
      <c r="I584" s="1"/>
      <c r="N584" s="1" t="n">
        <v>20210805</v>
      </c>
      <c r="O584" s="1" t="n">
        <v>16</v>
      </c>
      <c r="P584" s="1" t="n">
        <f aca="false">+O584/10</f>
        <v>1.6</v>
      </c>
      <c r="Q584" s="2" t="n">
        <f aca="false">+($M$2/0.593)*0.5*(-1*(-P584/($M$1*3/2)+1)*(-P584/($M$1*3/2)+1)*(-P584/($M$1*3/2)+1)-1*(-P584/($M$1*3/2)+1)*(-P584/($M$1*3/2)+1)+(-P584/($M$1*3/2)+1)+1)</f>
        <v>0.169641907231382</v>
      </c>
      <c r="R584" s="2" t="n">
        <f aca="false">+P584*P584*P584*0.613*Q584*$M$4</f>
        <v>0.655359043910791</v>
      </c>
      <c r="S584" s="3" t="n">
        <f aca="false">+P584*P584*P584*0.613*Q584*$M$4*24</f>
        <v>15.728617053859</v>
      </c>
      <c r="T584" s="3" t="n">
        <f aca="false">+P584*P584*P584*0.613*$M$2*$M$4*24</f>
        <v>50.9512147716229</v>
      </c>
      <c r="U584" s="3"/>
      <c r="V584" s="3"/>
    </row>
    <row r="585" customFormat="false" ht="12.8" hidden="false" customHeight="false" outlineLevel="0" collapsed="false">
      <c r="D585" s="1"/>
      <c r="E585" s="1"/>
      <c r="F585" s="1"/>
      <c r="H585" s="1"/>
      <c r="I585" s="1"/>
      <c r="N585" s="1" t="n">
        <v>20210806</v>
      </c>
      <c r="O585" s="1" t="n">
        <v>49</v>
      </c>
      <c r="P585" s="1" t="n">
        <f aca="false">+O585/10</f>
        <v>4.9</v>
      </c>
      <c r="Q585" s="2" t="n">
        <f aca="false">+($M$2/0.593)*0.5*(-1*(-P585/($M$1*3/2)+1)*(-P585/($M$1*3/2)+1)*(-P585/($M$1*3/2)+1)-1*(-P585/($M$1*3/2)+1)*(-P585/($M$1*3/2)+1)+(-P585/($M$1*3/2)+1)+1)</f>
        <v>0.411178256266093</v>
      </c>
      <c r="R585" s="2" t="n">
        <f aca="false">+P585*P585*P585*0.613*Q585*$M$4</f>
        <v>45.6251791913636</v>
      </c>
      <c r="S585" s="3" t="n">
        <f aca="false">+P585*P585*P585*0.613*Q585*$M$4*24</f>
        <v>1095.00430059273</v>
      </c>
      <c r="T585" s="3" t="n">
        <f aca="false">+P585*P585*P585*0.613*$M$2*$M$4*24</f>
        <v>1463.46666666667</v>
      </c>
      <c r="U585" s="3"/>
      <c r="V585" s="3"/>
    </row>
    <row r="586" customFormat="false" ht="12.8" hidden="false" customHeight="false" outlineLevel="0" collapsed="false">
      <c r="D586" s="1"/>
      <c r="E586" s="1"/>
      <c r="F586" s="1"/>
      <c r="H586" s="1"/>
      <c r="I586" s="1"/>
      <c r="N586" s="1" t="n">
        <v>20210807</v>
      </c>
      <c r="O586" s="1" t="n">
        <v>43</v>
      </c>
      <c r="P586" s="1" t="n">
        <f aca="false">+O586/10</f>
        <v>4.3</v>
      </c>
      <c r="Q586" s="2" t="n">
        <f aca="false">+($M$2/0.593)*0.5*(-1*(-P586/($M$1*3/2)+1)*(-P586/($M$1*3/2)+1)*(-P586/($M$1*3/2)+1)-1*(-P586/($M$1*3/2)+1)*(-P586/($M$1*3/2)+1)+(-P586/($M$1*3/2)+1)+1)</f>
        <v>0.377291525806536</v>
      </c>
      <c r="R586" s="2" t="n">
        <f aca="false">+P586*P586*P586*0.613*Q586*$M$4</f>
        <v>28.2923238197351</v>
      </c>
      <c r="S586" s="3" t="n">
        <f aca="false">+P586*P586*P586*0.613*Q586*$M$4*24</f>
        <v>679.015771673643</v>
      </c>
      <c r="T586" s="3" t="n">
        <f aca="false">+P586*P586*P586*0.613*$M$2*$M$4*24</f>
        <v>989.008357628766</v>
      </c>
      <c r="U586" s="3"/>
      <c r="V586" s="3"/>
    </row>
    <row r="587" customFormat="false" ht="12.8" hidden="false" customHeight="false" outlineLevel="0" collapsed="false">
      <c r="D587" s="1"/>
      <c r="E587" s="1"/>
      <c r="F587" s="1"/>
      <c r="H587" s="1"/>
      <c r="I587" s="1"/>
      <c r="N587" s="1" t="n">
        <v>20210808</v>
      </c>
      <c r="O587" s="1" t="n">
        <v>67</v>
      </c>
      <c r="P587" s="1" t="n">
        <f aca="false">+O587/10</f>
        <v>6.7</v>
      </c>
      <c r="Q587" s="2" t="n">
        <f aca="false">+($M$2/0.593)*0.5*(-1*(-P587/($M$1*3/2)+1)*(-P587/($M$1*3/2)+1)*(-P587/($M$1*3/2)+1)-1*(-P587/($M$1*3/2)+1)*(-P587/($M$1*3/2)+1)+(-P587/($M$1*3/2)+1)+1)</f>
        <v>0.488707440896947</v>
      </c>
      <c r="R587" s="2" t="n">
        <f aca="false">+P587*P587*P587*0.613*Q587*$M$4</f>
        <v>138.630746623615</v>
      </c>
      <c r="S587" s="3" t="n">
        <f aca="false">+P587*P587*P587*0.613*Q587*$M$4*24</f>
        <v>3327.13791896676</v>
      </c>
      <c r="T587" s="3" t="n">
        <f aca="false">+P587*P587*P587*0.613*$M$2*$M$4*24</f>
        <v>3741.26958211856</v>
      </c>
      <c r="U587" s="3"/>
      <c r="V587" s="3"/>
    </row>
    <row r="588" customFormat="false" ht="12.8" hidden="false" customHeight="false" outlineLevel="0" collapsed="false">
      <c r="D588" s="1"/>
      <c r="E588" s="1"/>
      <c r="F588" s="1"/>
      <c r="H588" s="1"/>
      <c r="I588" s="1"/>
      <c r="N588" s="1" t="n">
        <v>20210809</v>
      </c>
      <c r="O588" s="1" t="n">
        <v>41</v>
      </c>
      <c r="P588" s="1" t="n">
        <f aca="false">+O588/10</f>
        <v>4.1</v>
      </c>
      <c r="Q588" s="2" t="n">
        <f aca="false">+($M$2/0.593)*0.5*(-1*(-P588/($M$1*3/2)+1)*(-P588/($M$1*3/2)+1)*(-P588/($M$1*3/2)+1)-1*(-P588/($M$1*3/2)+1)*(-P588/($M$1*3/2)+1)+(-P588/($M$1*3/2)+1)+1)</f>
        <v>0.365052871975308</v>
      </c>
      <c r="R588" s="2" t="n">
        <f aca="false">+P588*P588*P588*0.613*Q588*$M$4</f>
        <v>23.7297707341083</v>
      </c>
      <c r="S588" s="3" t="n">
        <f aca="false">+P588*P588*P588*0.613*Q588*$M$4*24</f>
        <v>569.514497618599</v>
      </c>
      <c r="T588" s="3" t="n">
        <f aca="false">+P588*P588*P588*0.613*$M$2*$M$4*24</f>
        <v>857.326336248785</v>
      </c>
      <c r="U588" s="3"/>
      <c r="V588" s="3"/>
    </row>
    <row r="589" customFormat="false" ht="12.8" hidden="false" customHeight="false" outlineLevel="0" collapsed="false">
      <c r="D589" s="1"/>
      <c r="E589" s="1"/>
      <c r="F589" s="1"/>
      <c r="H589" s="1"/>
      <c r="I589" s="1"/>
      <c r="N589" s="1" t="n">
        <v>20210810</v>
      </c>
      <c r="O589" s="1" t="n">
        <v>34</v>
      </c>
      <c r="P589" s="1" t="n">
        <f aca="false">+O589/10</f>
        <v>3.4</v>
      </c>
      <c r="Q589" s="2" t="n">
        <f aca="false">+($M$2/0.593)*0.5*(-1*(-P589/($M$1*3/2)+1)*(-P589/($M$1*3/2)+1)*(-P589/($M$1*3/2)+1)-1*(-P589/($M$1*3/2)+1)*(-P589/($M$1*3/2)+1)+(-P589/($M$1*3/2)+1)+1)</f>
        <v>0.318392144421275</v>
      </c>
      <c r="R589" s="2" t="n">
        <f aca="false">+P589*P589*P589*0.613*Q589*$M$4</f>
        <v>11.8028067871346</v>
      </c>
      <c r="S589" s="3" t="n">
        <f aca="false">+P589*P589*P589*0.613*Q589*$M$4*24</f>
        <v>283.26736289123</v>
      </c>
      <c r="T589" s="3" t="n">
        <f aca="false">+P589*P589*P589*0.613*$M$2*$M$4*24</f>
        <v>488.912730806608</v>
      </c>
      <c r="U589" s="3"/>
      <c r="V589" s="3"/>
    </row>
    <row r="590" customFormat="false" ht="12.8" hidden="false" customHeight="false" outlineLevel="0" collapsed="false">
      <c r="D590" s="1"/>
      <c r="E590" s="1"/>
      <c r="F590" s="1"/>
      <c r="H590" s="1"/>
      <c r="I590" s="1"/>
      <c r="N590" s="1" t="n">
        <v>20210811</v>
      </c>
      <c r="O590" s="1" t="n">
        <v>19</v>
      </c>
      <c r="P590" s="1" t="n">
        <f aca="false">+O590/10</f>
        <v>1.9</v>
      </c>
      <c r="Q590" s="2" t="n">
        <f aca="false">+($M$2/0.593)*0.5*(-1*(-P590/($M$1*3/2)+1)*(-P590/($M$1*3/2)+1)*(-P590/($M$1*3/2)+1)-1*(-P590/($M$1*3/2)+1)*(-P590/($M$1*3/2)+1)+(-P590/($M$1*3/2)+1)+1)</f>
        <v>0.197427574590686</v>
      </c>
      <c r="R590" s="2" t="n">
        <f aca="false">+P590*P590*P590*0.613*Q590*$M$4</f>
        <v>1.2771879596706</v>
      </c>
      <c r="S590" s="3" t="n">
        <f aca="false">+P590*P590*P590*0.613*Q590*$M$4*24</f>
        <v>30.6525110320943</v>
      </c>
      <c r="T590" s="3" t="n">
        <f aca="false">+P590*P590*P590*0.613*$M$2*$M$4*24</f>
        <v>85.3208940719145</v>
      </c>
      <c r="U590" s="3"/>
      <c r="V590" s="3"/>
    </row>
    <row r="591" customFormat="false" ht="12.8" hidden="false" customHeight="false" outlineLevel="0" collapsed="false">
      <c r="D591" s="1"/>
      <c r="E591" s="1"/>
      <c r="F591" s="1"/>
      <c r="H591" s="1"/>
      <c r="I591" s="1"/>
      <c r="N591" s="1" t="n">
        <v>20210812</v>
      </c>
      <c r="O591" s="1" t="n">
        <v>16</v>
      </c>
      <c r="P591" s="1" t="n">
        <f aca="false">+O591/10</f>
        <v>1.6</v>
      </c>
      <c r="Q591" s="2" t="n">
        <f aca="false">+($M$2/0.593)*0.5*(-1*(-P591/($M$1*3/2)+1)*(-P591/($M$1*3/2)+1)*(-P591/($M$1*3/2)+1)-1*(-P591/($M$1*3/2)+1)*(-P591/($M$1*3/2)+1)+(-P591/($M$1*3/2)+1)+1)</f>
        <v>0.169641907231382</v>
      </c>
      <c r="R591" s="2" t="n">
        <f aca="false">+P591*P591*P591*0.613*Q591*$M$4</f>
        <v>0.655359043910791</v>
      </c>
      <c r="S591" s="3" t="n">
        <f aca="false">+P591*P591*P591*0.613*Q591*$M$4*24</f>
        <v>15.728617053859</v>
      </c>
      <c r="T591" s="3" t="n">
        <f aca="false">+P591*P591*P591*0.613*$M$2*$M$4*24</f>
        <v>50.9512147716229</v>
      </c>
      <c r="U591" s="3"/>
      <c r="V591" s="3"/>
    </row>
    <row r="592" customFormat="false" ht="12.8" hidden="false" customHeight="false" outlineLevel="0" collapsed="false">
      <c r="D592" s="1"/>
      <c r="E592" s="1"/>
      <c r="F592" s="1"/>
      <c r="H592" s="1"/>
      <c r="I592" s="1"/>
      <c r="N592" s="1" t="n">
        <v>20210813</v>
      </c>
      <c r="O592" s="1" t="n">
        <v>25</v>
      </c>
      <c r="P592" s="1" t="n">
        <f aca="false">+O592/10</f>
        <v>2.5</v>
      </c>
      <c r="Q592" s="2" t="n">
        <f aca="false">+($M$2/0.593)*0.5*(-1*(-P592/($M$1*3/2)+1)*(-P592/($M$1*3/2)+1)*(-P592/($M$1*3/2)+1)-1*(-P592/($M$1*3/2)+1)*(-P592/($M$1*3/2)+1)+(-P592/($M$1*3/2)+1)+1)</f>
        <v>0.249348518161137</v>
      </c>
      <c r="R592" s="2" t="n">
        <f aca="false">+P592*P592*P592*0.613*Q592*$M$4</f>
        <v>3.67462495650297</v>
      </c>
      <c r="S592" s="3" t="n">
        <f aca="false">+P592*P592*P592*0.613*Q592*$M$4*24</f>
        <v>88.1909989560714</v>
      </c>
      <c r="T592" s="3" t="n">
        <f aca="false">+P592*P592*P592*0.613*$M$2*$M$4*24</f>
        <v>194.363459669582</v>
      </c>
      <c r="U592" s="3"/>
      <c r="V592" s="3"/>
    </row>
    <row r="593" customFormat="false" ht="12.8" hidden="false" customHeight="false" outlineLevel="0" collapsed="false">
      <c r="D593" s="1"/>
      <c r="E593" s="1"/>
      <c r="F593" s="1"/>
      <c r="H593" s="1"/>
      <c r="I593" s="1"/>
      <c r="N593" s="1" t="n">
        <v>20210814</v>
      </c>
      <c r="O593" s="1" t="n">
        <v>28</v>
      </c>
      <c r="P593" s="1" t="n">
        <f aca="false">+O593/10</f>
        <v>2.8</v>
      </c>
      <c r="Q593" s="2" t="n">
        <f aca="false">+($M$2/0.593)*0.5*(-1*(-P593/($M$1*3/2)+1)*(-P593/($M$1*3/2)+1)*(-P593/($M$1*3/2)+1)-1*(-P593/($M$1*3/2)+1)*(-P593/($M$1*3/2)+1)+(-P593/($M$1*3/2)+1)+1)</f>
        <v>0.273522219542264</v>
      </c>
      <c r="R593" s="2" t="n">
        <f aca="false">+P593*P593*P593*0.613*Q593*$M$4</f>
        <v>5.66308276228817</v>
      </c>
      <c r="S593" s="3" t="n">
        <f aca="false">+P593*P593*P593*0.613*Q593*$M$4*24</f>
        <v>135.913986294916</v>
      </c>
      <c r="T593" s="3" t="n">
        <f aca="false">+P593*P593*P593*0.613*$M$2*$M$4*24</f>
        <v>273.066666666667</v>
      </c>
      <c r="U593" s="3"/>
      <c r="V593" s="3"/>
    </row>
    <row r="594" customFormat="false" ht="12.8" hidden="false" customHeight="false" outlineLevel="0" collapsed="false">
      <c r="D594" s="1"/>
      <c r="E594" s="1"/>
      <c r="F594" s="1"/>
      <c r="H594" s="1"/>
      <c r="I594" s="1"/>
      <c r="N594" s="1" t="n">
        <v>20210815</v>
      </c>
      <c r="O594" s="1" t="n">
        <v>36</v>
      </c>
      <c r="P594" s="1" t="n">
        <f aca="false">+O594/10</f>
        <v>3.6</v>
      </c>
      <c r="Q594" s="2" t="n">
        <f aca="false">+($M$2/0.593)*0.5*(-1*(-P594/($M$1*3/2)+1)*(-P594/($M$1*3/2)+1)*(-P594/($M$1*3/2)+1)-1*(-P594/($M$1*3/2)+1)*(-P594/($M$1*3/2)+1)+(-P594/($M$1*3/2)+1)+1)</f>
        <v>0.332339295162196</v>
      </c>
      <c r="R594" s="2" t="n">
        <f aca="false">+P594*P594*P594*0.613*Q594*$M$4</f>
        <v>14.6243105019121</v>
      </c>
      <c r="S594" s="3" t="n">
        <f aca="false">+P594*P594*P594*0.613*Q594*$M$4*24</f>
        <v>350.983452045891</v>
      </c>
      <c r="T594" s="3" t="n">
        <f aca="false">+P594*P594*P594*0.613*$M$2*$M$4*24</f>
        <v>580.366180758017</v>
      </c>
      <c r="U594" s="3"/>
      <c r="V594" s="3"/>
    </row>
    <row r="595" customFormat="false" ht="12.8" hidden="false" customHeight="false" outlineLevel="0" collapsed="false">
      <c r="D595" s="1"/>
      <c r="E595" s="1"/>
      <c r="F595" s="1"/>
      <c r="H595" s="1"/>
      <c r="I595" s="1"/>
      <c r="N595" s="1" t="n">
        <v>20210816</v>
      </c>
      <c r="O595" s="1" t="n">
        <v>46</v>
      </c>
      <c r="P595" s="1" t="n">
        <f aca="false">+O595/10</f>
        <v>4.6</v>
      </c>
      <c r="Q595" s="2" t="n">
        <f aca="false">+($M$2/0.593)*0.5*(-1*(-P595/($M$1*3/2)+1)*(-P595/($M$1*3/2)+1)*(-P595/($M$1*3/2)+1)-1*(-P595/($M$1*3/2)+1)*(-P595/($M$1*3/2)+1)+(-P595/($M$1*3/2)+1)+1)</f>
        <v>0.394760035026049</v>
      </c>
      <c r="R595" s="2" t="n">
        <f aca="false">+P595*P595*P595*0.613*Q595*$M$4</f>
        <v>36.2403911533417</v>
      </c>
      <c r="S595" s="3" t="n">
        <f aca="false">+P595*P595*P595*0.613*Q595*$M$4*24</f>
        <v>869.769387680201</v>
      </c>
      <c r="T595" s="3" t="n">
        <f aca="false">+P595*P595*P595*0.613*$M$2*$M$4*24</f>
        <v>1210.7879494655</v>
      </c>
      <c r="U595" s="3"/>
      <c r="V595" s="3"/>
    </row>
    <row r="596" customFormat="false" ht="12.8" hidden="false" customHeight="false" outlineLevel="0" collapsed="false">
      <c r="D596" s="1"/>
      <c r="E596" s="1"/>
      <c r="F596" s="1"/>
      <c r="H596" s="1"/>
      <c r="I596" s="1"/>
      <c r="N596" s="1" t="n">
        <v>20210817</v>
      </c>
      <c r="O596" s="1" t="n">
        <v>45</v>
      </c>
      <c r="P596" s="1" t="n">
        <f aca="false">+O596/10</f>
        <v>4.5</v>
      </c>
      <c r="Q596" s="2" t="n">
        <f aca="false">+($M$2/0.593)*0.5*(-1*(-P596/($M$1*3/2)+1)*(-P596/($M$1*3/2)+1)*(-P596/($M$1*3/2)+1)-1*(-P596/($M$1*3/2)+1)*(-P596/($M$1*3/2)+1)+(-P596/($M$1*3/2)+1)+1)</f>
        <v>0.389054846053559</v>
      </c>
      <c r="R596" s="2" t="n">
        <f aca="false">+P596*P596*P596*0.613*Q596*$M$4</f>
        <v>33.4375595787492</v>
      </c>
      <c r="S596" s="3" t="n">
        <f aca="false">+P596*P596*P596*0.613*Q596*$M$4*24</f>
        <v>802.501429889982</v>
      </c>
      <c r="T596" s="3" t="n">
        <f aca="false">+P596*P596*P596*0.613*$M$2*$M$4*24</f>
        <v>1133.527696793</v>
      </c>
      <c r="U596" s="3"/>
      <c r="V596" s="3"/>
    </row>
    <row r="597" customFormat="false" ht="12.8" hidden="false" customHeight="false" outlineLevel="0" collapsed="false">
      <c r="D597" s="1"/>
      <c r="E597" s="1"/>
      <c r="F597" s="1"/>
      <c r="H597" s="1"/>
      <c r="I597" s="1"/>
      <c r="N597" s="1" t="n">
        <v>20210818</v>
      </c>
      <c r="O597" s="1" t="n">
        <v>37</v>
      </c>
      <c r="P597" s="1" t="n">
        <f aca="false">+O597/10</f>
        <v>3.7</v>
      </c>
      <c r="Q597" s="2" t="n">
        <f aca="false">+($M$2/0.593)*0.5*(-1*(-P597/($M$1*3/2)+1)*(-P597/($M$1*3/2)+1)*(-P597/($M$1*3/2)+1)-1*(-P597/($M$1*3/2)+1)*(-P597/($M$1*3/2)+1)+(-P597/($M$1*3/2)+1)+1)</f>
        <v>0.339126793089139</v>
      </c>
      <c r="R597" s="2" t="n">
        <f aca="false">+P597*P597*P597*0.613*Q597*$M$4</f>
        <v>16.2014348180076</v>
      </c>
      <c r="S597" s="3" t="n">
        <f aca="false">+P597*P597*P597*0.613*Q597*$M$4*24</f>
        <v>388.834435632183</v>
      </c>
      <c r="T597" s="3" t="n">
        <f aca="false">+P597*P597*P597*0.613*$M$2*$M$4*24</f>
        <v>630.085908649174</v>
      </c>
      <c r="U597" s="3"/>
      <c r="V597" s="3"/>
    </row>
    <row r="598" customFormat="false" ht="12.8" hidden="false" customHeight="false" outlineLevel="0" collapsed="false">
      <c r="D598" s="1"/>
      <c r="E598" s="1"/>
      <c r="F598" s="1"/>
      <c r="H598" s="1"/>
      <c r="I598" s="1"/>
      <c r="N598" s="1" t="n">
        <v>20210819</v>
      </c>
      <c r="O598" s="1" t="n">
        <v>35</v>
      </c>
      <c r="P598" s="1" t="n">
        <f aca="false">+O598/10</f>
        <v>3.5</v>
      </c>
      <c r="Q598" s="2" t="n">
        <f aca="false">+($M$2/0.593)*0.5*(-1*(-P598/($M$1*3/2)+1)*(-P598/($M$1*3/2)+1)*(-P598/($M$1*3/2)+1)-1*(-P598/($M$1*3/2)+1)*(-P598/($M$1*3/2)+1)+(-P598/($M$1*3/2)+1)+1)</f>
        <v>0.325427982798649</v>
      </c>
      <c r="R598" s="2" t="n">
        <f aca="false">+P598*P598*P598*0.613*Q598*$M$4</f>
        <v>13.1596770018966</v>
      </c>
      <c r="S598" s="3" t="n">
        <f aca="false">+P598*P598*P598*0.613*Q598*$M$4*24</f>
        <v>315.832248045518</v>
      </c>
      <c r="T598" s="3" t="n">
        <f aca="false">+P598*P598*P598*0.613*$M$2*$M$4*24</f>
        <v>533.333333333333</v>
      </c>
      <c r="U598" s="3"/>
      <c r="V598" s="3"/>
    </row>
    <row r="599" customFormat="false" ht="12.8" hidden="false" customHeight="false" outlineLevel="0" collapsed="false">
      <c r="D599" s="1"/>
      <c r="E599" s="1"/>
      <c r="F599" s="1"/>
      <c r="H599" s="1"/>
      <c r="I599" s="1"/>
      <c r="N599" s="1" t="n">
        <v>20210820</v>
      </c>
      <c r="O599" s="1" t="n">
        <v>24</v>
      </c>
      <c r="P599" s="1" t="n">
        <f aca="false">+O599/10</f>
        <v>2.4</v>
      </c>
      <c r="Q599" s="2" t="n">
        <f aca="false">+($M$2/0.593)*0.5*(-1*(-P599/($M$1*3/2)+1)*(-P599/($M$1*3/2)+1)*(-P599/($M$1*3/2)+1)-1*(-P599/($M$1*3/2)+1)*(-P599/($M$1*3/2)+1)+(-P599/($M$1*3/2)+1)+1)</f>
        <v>0.241028282898301</v>
      </c>
      <c r="R599" s="2" t="n">
        <f aca="false">+P599*P599*P599*0.613*Q599*$M$4</f>
        <v>3.14259152231951</v>
      </c>
      <c r="S599" s="3" t="n">
        <f aca="false">+P599*P599*P599*0.613*Q599*$M$4*24</f>
        <v>75.4221965356683</v>
      </c>
      <c r="T599" s="3" t="n">
        <f aca="false">+P599*P599*P599*0.613*$M$2*$M$4*24</f>
        <v>171.960349854227</v>
      </c>
      <c r="U599" s="3"/>
      <c r="V599" s="3"/>
    </row>
    <row r="600" customFormat="false" ht="12.8" hidden="false" customHeight="false" outlineLevel="0" collapsed="false">
      <c r="D600" s="1"/>
      <c r="E600" s="1"/>
      <c r="F600" s="1"/>
      <c r="H600" s="1"/>
      <c r="I600" s="1"/>
      <c r="N600" s="1" t="n">
        <v>20210821</v>
      </c>
      <c r="O600" s="1" t="n">
        <v>18</v>
      </c>
      <c r="P600" s="1" t="n">
        <f aca="false">+O600/10</f>
        <v>1.8</v>
      </c>
      <c r="Q600" s="2" t="n">
        <f aca="false">+($M$2/0.593)*0.5*(-1*(-P600/($M$1*3/2)+1)*(-P600/($M$1*3/2)+1)*(-P600/($M$1*3/2)+1)-1*(-P600/($M$1*3/2)+1)*(-P600/($M$1*3/2)+1)+(-P600/($M$1*3/2)+1)+1)</f>
        <v>0.188302545489923</v>
      </c>
      <c r="R600" s="2" t="n">
        <f aca="false">+P600*P600*P600*0.613*Q600*$M$4</f>
        <v>1.03576184551134</v>
      </c>
      <c r="S600" s="3" t="n">
        <f aca="false">+P600*P600*P600*0.613*Q600*$M$4*24</f>
        <v>24.8582842922721</v>
      </c>
      <c r="T600" s="3" t="n">
        <f aca="false">+P600*P600*P600*0.613*$M$2*$M$4*24</f>
        <v>72.5457725947522</v>
      </c>
      <c r="U600" s="3"/>
      <c r="V600" s="3"/>
    </row>
    <row r="601" customFormat="false" ht="12.8" hidden="false" customHeight="false" outlineLevel="0" collapsed="false">
      <c r="D601" s="1"/>
      <c r="E601" s="1"/>
      <c r="F601" s="1"/>
      <c r="H601" s="1"/>
      <c r="I601" s="1"/>
      <c r="N601" s="1" t="n">
        <v>20210822</v>
      </c>
      <c r="O601" s="1" t="n">
        <v>38</v>
      </c>
      <c r="P601" s="1" t="n">
        <f aca="false">+O601/10</f>
        <v>3.8</v>
      </c>
      <c r="Q601" s="2" t="n">
        <f aca="false">+($M$2/0.593)*0.5*(-1*(-P601/($M$1*3/2)+1)*(-P601/($M$1*3/2)+1)*(-P601/($M$1*3/2)+1)-1*(-P601/($M$1*3/2)+1)*(-P601/($M$1*3/2)+1)+(-P601/($M$1*3/2)+1)+1)</f>
        <v>0.3457911881567</v>
      </c>
      <c r="R601" s="2" t="n">
        <f aca="false">+P601*P601*P601*0.613*Q601*$M$4</f>
        <v>17.8957916284816</v>
      </c>
      <c r="S601" s="3" t="n">
        <f aca="false">+P601*P601*P601*0.613*Q601*$M$4*24</f>
        <v>429.498999083558</v>
      </c>
      <c r="T601" s="3" t="n">
        <f aca="false">+P601*P601*P601*0.613*$M$2*$M$4*24</f>
        <v>682.567152575316</v>
      </c>
      <c r="U601" s="3"/>
      <c r="V601" s="3"/>
    </row>
    <row r="602" customFormat="false" ht="12.8" hidden="false" customHeight="false" outlineLevel="0" collapsed="false">
      <c r="D602" s="1"/>
      <c r="E602" s="1"/>
      <c r="F602" s="1"/>
      <c r="H602" s="1"/>
      <c r="I602" s="1"/>
      <c r="N602" s="1" t="n">
        <v>20210823</v>
      </c>
      <c r="O602" s="1" t="n">
        <v>36</v>
      </c>
      <c r="P602" s="1" t="n">
        <f aca="false">+O602/10</f>
        <v>3.6</v>
      </c>
      <c r="Q602" s="2" t="n">
        <f aca="false">+($M$2/0.593)*0.5*(-1*(-P602/($M$1*3/2)+1)*(-P602/($M$1*3/2)+1)*(-P602/($M$1*3/2)+1)-1*(-P602/($M$1*3/2)+1)*(-P602/($M$1*3/2)+1)+(-P602/($M$1*3/2)+1)+1)</f>
        <v>0.332339295162196</v>
      </c>
      <c r="R602" s="2" t="n">
        <f aca="false">+P602*P602*P602*0.613*Q602*$M$4</f>
        <v>14.6243105019121</v>
      </c>
      <c r="S602" s="3" t="n">
        <f aca="false">+P602*P602*P602*0.613*Q602*$M$4*24</f>
        <v>350.983452045891</v>
      </c>
      <c r="T602" s="3" t="n">
        <f aca="false">+P602*P602*P602*0.613*$M$2*$M$4*24</f>
        <v>580.366180758017</v>
      </c>
      <c r="U602" s="3"/>
      <c r="V602" s="3"/>
    </row>
    <row r="603" customFormat="false" ht="12.8" hidden="false" customHeight="false" outlineLevel="0" collapsed="false">
      <c r="D603" s="1"/>
      <c r="E603" s="1"/>
      <c r="F603" s="1"/>
      <c r="H603" s="1"/>
      <c r="I603" s="1"/>
      <c r="N603" s="1" t="n">
        <v>20210824</v>
      </c>
      <c r="O603" s="1" t="n">
        <v>43</v>
      </c>
      <c r="P603" s="1" t="n">
        <f aca="false">+O603/10</f>
        <v>4.3</v>
      </c>
      <c r="Q603" s="2" t="n">
        <f aca="false">+($M$2/0.593)*0.5*(-1*(-P603/($M$1*3/2)+1)*(-P603/($M$1*3/2)+1)*(-P603/($M$1*3/2)+1)-1*(-P603/($M$1*3/2)+1)*(-P603/($M$1*3/2)+1)+(-P603/($M$1*3/2)+1)+1)</f>
        <v>0.377291525806536</v>
      </c>
      <c r="R603" s="2" t="n">
        <f aca="false">+P603*P603*P603*0.613*Q603*$M$4</f>
        <v>28.2923238197351</v>
      </c>
      <c r="S603" s="3" t="n">
        <f aca="false">+P603*P603*P603*0.613*Q603*$M$4*24</f>
        <v>679.015771673643</v>
      </c>
      <c r="T603" s="3" t="n">
        <f aca="false">+P603*P603*P603*0.613*$M$2*$M$4*24</f>
        <v>989.008357628766</v>
      </c>
      <c r="U603" s="3"/>
      <c r="V603" s="3"/>
    </row>
    <row r="604" customFormat="false" ht="12.8" hidden="false" customHeight="false" outlineLevel="0" collapsed="false">
      <c r="D604" s="1"/>
      <c r="E604" s="1"/>
      <c r="F604" s="1"/>
      <c r="H604" s="1"/>
      <c r="I604" s="1"/>
      <c r="N604" s="1" t="n">
        <v>20210825</v>
      </c>
      <c r="O604" s="1" t="n">
        <v>27</v>
      </c>
      <c r="P604" s="1" t="n">
        <f aca="false">+O604/10</f>
        <v>2.7</v>
      </c>
      <c r="Q604" s="2" t="n">
        <f aca="false">+($M$2/0.593)*0.5*(-1*(-P604/($M$1*3/2)+1)*(-P604/($M$1*3/2)+1)*(-P604/($M$1*3/2)+1)-1*(-P604/($M$1*3/2)+1)*(-P604/($M$1*3/2)+1)+(-P604/($M$1*3/2)+1)+1)</f>
        <v>0.265594774905897</v>
      </c>
      <c r="R604" s="2" t="n">
        <f aca="false">+P604*P604*P604*0.613*Q604*$M$4</f>
        <v>4.93056878524405</v>
      </c>
      <c r="S604" s="3" t="n">
        <f aca="false">+P604*P604*P604*0.613*Q604*$M$4*24</f>
        <v>118.333650845857</v>
      </c>
      <c r="T604" s="3" t="n">
        <f aca="false">+P604*P604*P604*0.613*$M$2*$M$4*24</f>
        <v>244.841982507289</v>
      </c>
      <c r="U604" s="3"/>
      <c r="V604" s="3"/>
    </row>
    <row r="605" customFormat="false" ht="12.8" hidden="false" customHeight="false" outlineLevel="0" collapsed="false">
      <c r="D605" s="1"/>
      <c r="E605" s="1"/>
      <c r="F605" s="1"/>
      <c r="H605" s="1"/>
      <c r="I605" s="1"/>
      <c r="N605" s="1" t="n">
        <v>20210826</v>
      </c>
      <c r="O605" s="1" t="n">
        <v>36</v>
      </c>
      <c r="P605" s="1" t="n">
        <f aca="false">+O605/10</f>
        <v>3.6</v>
      </c>
      <c r="Q605" s="2" t="n">
        <f aca="false">+($M$2/0.593)*0.5*(-1*(-P605/($M$1*3/2)+1)*(-P605/($M$1*3/2)+1)*(-P605/($M$1*3/2)+1)-1*(-P605/($M$1*3/2)+1)*(-P605/($M$1*3/2)+1)+(-P605/($M$1*3/2)+1)+1)</f>
        <v>0.332339295162196</v>
      </c>
      <c r="R605" s="2" t="n">
        <f aca="false">+P605*P605*P605*0.613*Q605*$M$4</f>
        <v>14.6243105019121</v>
      </c>
      <c r="S605" s="3" t="n">
        <f aca="false">+P605*P605*P605*0.613*Q605*$M$4*24</f>
        <v>350.983452045891</v>
      </c>
      <c r="T605" s="3" t="n">
        <f aca="false">+P605*P605*P605*0.613*$M$2*$M$4*24</f>
        <v>580.366180758017</v>
      </c>
      <c r="U605" s="3"/>
      <c r="V605" s="3"/>
    </row>
    <row r="606" customFormat="false" ht="12.8" hidden="false" customHeight="false" outlineLevel="0" collapsed="false">
      <c r="D606" s="1"/>
      <c r="E606" s="1"/>
      <c r="F606" s="1"/>
      <c r="H606" s="1"/>
      <c r="I606" s="1"/>
      <c r="N606" s="1" t="n">
        <v>20210827</v>
      </c>
      <c r="O606" s="1" t="n">
        <v>40</v>
      </c>
      <c r="P606" s="1" t="n">
        <f aca="false">+O606/10</f>
        <v>4</v>
      </c>
      <c r="Q606" s="2" t="n">
        <f aca="false">+($M$2/0.593)*0.5*(-1*(-P606/($M$1*3/2)+1)*(-P606/($M$1*3/2)+1)*(-P606/($M$1*3/2)+1)-1*(-P606/($M$1*3/2)+1)*(-P606/($M$1*3/2)+1)+(-P606/($M$1*3/2)+1)+1)</f>
        <v>0.358753516022563</v>
      </c>
      <c r="R606" s="2" t="n">
        <f aca="false">+P606*P606*P606*0.613*Q606*$M$4</f>
        <v>21.6552071634028</v>
      </c>
      <c r="S606" s="3" t="n">
        <f aca="false">+P606*P606*P606*0.613*Q606*$M$4*24</f>
        <v>519.724971921668</v>
      </c>
      <c r="T606" s="3" t="n">
        <f aca="false">+P606*P606*P606*0.613*$M$2*$M$4*24</f>
        <v>796.112730806608</v>
      </c>
      <c r="U606" s="3"/>
      <c r="V606" s="3"/>
    </row>
    <row r="607" customFormat="false" ht="12.8" hidden="false" customHeight="false" outlineLevel="0" collapsed="false">
      <c r="D607" s="1"/>
      <c r="E607" s="1"/>
      <c r="F607" s="1"/>
      <c r="H607" s="1"/>
      <c r="I607" s="1"/>
      <c r="N607" s="1" t="n">
        <v>20210828</v>
      </c>
      <c r="O607" s="1" t="n">
        <v>45</v>
      </c>
      <c r="P607" s="1" t="n">
        <f aca="false">+O607/10</f>
        <v>4.5</v>
      </c>
      <c r="Q607" s="2" t="n">
        <f aca="false">+($M$2/0.593)*0.5*(-1*(-P607/($M$1*3/2)+1)*(-P607/($M$1*3/2)+1)*(-P607/($M$1*3/2)+1)-1*(-P607/($M$1*3/2)+1)*(-P607/($M$1*3/2)+1)+(-P607/($M$1*3/2)+1)+1)</f>
        <v>0.389054846053559</v>
      </c>
      <c r="R607" s="2" t="n">
        <f aca="false">+P607*P607*P607*0.613*Q607*$M$4</f>
        <v>33.4375595787492</v>
      </c>
      <c r="S607" s="3" t="n">
        <f aca="false">+P607*P607*P607*0.613*Q607*$M$4*24</f>
        <v>802.501429889982</v>
      </c>
      <c r="T607" s="3" t="n">
        <f aca="false">+P607*P607*P607*0.613*$M$2*$M$4*24</f>
        <v>1133.527696793</v>
      </c>
      <c r="U607" s="3"/>
      <c r="V607" s="3"/>
    </row>
    <row r="608" customFormat="false" ht="12.8" hidden="false" customHeight="false" outlineLevel="0" collapsed="false">
      <c r="D608" s="1"/>
      <c r="E608" s="1"/>
      <c r="F608" s="1"/>
      <c r="H608" s="1"/>
      <c r="I608" s="1"/>
      <c r="N608" s="1" t="n">
        <v>20210829</v>
      </c>
      <c r="O608" s="1" t="n">
        <v>38</v>
      </c>
      <c r="P608" s="1" t="n">
        <f aca="false">+O608/10</f>
        <v>3.8</v>
      </c>
      <c r="Q608" s="2" t="n">
        <f aca="false">+($M$2/0.593)*0.5*(-1*(-P608/($M$1*3/2)+1)*(-P608/($M$1*3/2)+1)*(-P608/($M$1*3/2)+1)-1*(-P608/($M$1*3/2)+1)*(-P608/($M$1*3/2)+1)+(-P608/($M$1*3/2)+1)+1)</f>
        <v>0.3457911881567</v>
      </c>
      <c r="R608" s="2" t="n">
        <f aca="false">+P608*P608*P608*0.613*Q608*$M$4</f>
        <v>17.8957916284816</v>
      </c>
      <c r="S608" s="3" t="n">
        <f aca="false">+P608*P608*P608*0.613*Q608*$M$4*24</f>
        <v>429.498999083558</v>
      </c>
      <c r="T608" s="3" t="n">
        <f aca="false">+P608*P608*P608*0.613*$M$2*$M$4*24</f>
        <v>682.567152575316</v>
      </c>
      <c r="U608" s="3"/>
      <c r="V608" s="3"/>
    </row>
    <row r="609" customFormat="false" ht="12.8" hidden="false" customHeight="false" outlineLevel="0" collapsed="false">
      <c r="D609" s="1"/>
      <c r="E609" s="1"/>
      <c r="F609" s="1"/>
      <c r="H609" s="1"/>
      <c r="I609" s="1"/>
      <c r="N609" s="1" t="n">
        <v>20210830</v>
      </c>
      <c r="O609" s="1" t="n">
        <v>39</v>
      </c>
      <c r="P609" s="1" t="n">
        <f aca="false">+O609/10</f>
        <v>3.9</v>
      </c>
      <c r="Q609" s="2" t="n">
        <f aca="false">+($M$2/0.593)*0.5*(-1*(-P609/($M$1*3/2)+1)*(-P609/($M$1*3/2)+1)*(-P609/($M$1*3/2)+1)-1*(-P609/($M$1*3/2)+1)*(-P609/($M$1*3/2)+1)+(-P609/($M$1*3/2)+1)+1)</f>
        <v>0.352333191942101</v>
      </c>
      <c r="R609" s="2" t="n">
        <f aca="false">+P609*P609*P609*0.613*Q609*$M$4</f>
        <v>19.7121312423959</v>
      </c>
      <c r="S609" s="3" t="n">
        <f aca="false">+P609*P609*P609*0.613*Q609*$M$4*24</f>
        <v>473.091149817501</v>
      </c>
      <c r="T609" s="3" t="n">
        <f aca="false">+P609*P609*P609*0.613*$M$2*$M$4*24</f>
        <v>737.884548104956</v>
      </c>
      <c r="U609" s="3"/>
      <c r="V609" s="3"/>
    </row>
    <row r="610" customFormat="false" ht="12.8" hidden="false" customHeight="false" outlineLevel="0" collapsed="false">
      <c r="D610" s="1"/>
      <c r="E610" s="1"/>
      <c r="F610" s="1"/>
      <c r="H610" s="1"/>
      <c r="I610" s="1"/>
      <c r="N610" s="1" t="n">
        <v>20210831</v>
      </c>
      <c r="O610" s="1" t="n">
        <v>41</v>
      </c>
      <c r="P610" s="1" t="n">
        <f aca="false">+O610/10</f>
        <v>4.1</v>
      </c>
      <c r="Q610" s="2" t="n">
        <f aca="false">+($M$2/0.593)*0.5*(-1*(-P610/($M$1*3/2)+1)*(-P610/($M$1*3/2)+1)*(-P610/($M$1*3/2)+1)-1*(-P610/($M$1*3/2)+1)*(-P610/($M$1*3/2)+1)+(-P610/($M$1*3/2)+1)+1)</f>
        <v>0.365052871975308</v>
      </c>
      <c r="R610" s="2" t="n">
        <f aca="false">+P610*P610*P610*0.613*Q610*$M$4</f>
        <v>23.7297707341083</v>
      </c>
      <c r="S610" s="3" t="n">
        <f aca="false">+P610*P610*P610*0.613*Q610*$M$4*24</f>
        <v>569.514497618599</v>
      </c>
      <c r="T610" s="3" t="n">
        <f aca="false">+P610*P610*P610*0.613*$M$2*$M$4*24</f>
        <v>857.326336248785</v>
      </c>
      <c r="U610" s="3" t="n">
        <f aca="false">SUM(S580:S610)</f>
        <v>13997.6971022957</v>
      </c>
      <c r="V610" s="3" t="n">
        <f aca="false">SUM(T580:T610)</f>
        <v>20253.132750243</v>
      </c>
    </row>
    <row r="611" customFormat="false" ht="12.8" hidden="false" customHeight="false" outlineLevel="0" collapsed="false">
      <c r="D611" s="1"/>
      <c r="E611" s="1"/>
      <c r="F611" s="1"/>
      <c r="H611" s="1"/>
      <c r="I611" s="1"/>
      <c r="N611" s="1" t="n">
        <v>20210901</v>
      </c>
      <c r="O611" s="1" t="n">
        <v>16</v>
      </c>
      <c r="P611" s="1" t="n">
        <f aca="false">+O611/10</f>
        <v>1.6</v>
      </c>
      <c r="Q611" s="2" t="n">
        <f aca="false">+($M$2/0.593)*0.5*(-1*(-P611/($M$1*3/2)+1)*(-P611/($M$1*3/2)+1)*(-P611/($M$1*3/2)+1)-1*(-P611/($M$1*3/2)+1)*(-P611/($M$1*3/2)+1)+(-P611/($M$1*3/2)+1)+1)</f>
        <v>0.169641907231382</v>
      </c>
      <c r="R611" s="2" t="n">
        <f aca="false">+P611*P611*P611*0.613*Q611*$M$4</f>
        <v>0.655359043910791</v>
      </c>
      <c r="S611" s="3" t="n">
        <f aca="false">+P611*P611*P611*0.613*Q611*$M$4*24</f>
        <v>15.728617053859</v>
      </c>
      <c r="T611" s="3" t="n">
        <f aca="false">+P611*P611*P611*0.613*$M$2*$M$4*24</f>
        <v>50.9512147716229</v>
      </c>
      <c r="U611" s="3"/>
      <c r="V611" s="3"/>
    </row>
    <row r="612" customFormat="false" ht="12.8" hidden="false" customHeight="false" outlineLevel="0" collapsed="false">
      <c r="D612" s="1"/>
      <c r="E612" s="1"/>
      <c r="F612" s="1"/>
      <c r="H612" s="1"/>
      <c r="I612" s="1"/>
      <c r="N612" s="1" t="n">
        <v>20210902</v>
      </c>
      <c r="O612" s="1" t="n">
        <v>27</v>
      </c>
      <c r="P612" s="1" t="n">
        <f aca="false">+O612/10</f>
        <v>2.7</v>
      </c>
      <c r="Q612" s="2" t="n">
        <f aca="false">+($M$2/0.593)*0.5*(-1*(-P612/($M$1*3/2)+1)*(-P612/($M$1*3/2)+1)*(-P612/($M$1*3/2)+1)-1*(-P612/($M$1*3/2)+1)*(-P612/($M$1*3/2)+1)+(-P612/($M$1*3/2)+1)+1)</f>
        <v>0.265594774905897</v>
      </c>
      <c r="R612" s="2" t="n">
        <f aca="false">+P612*P612*P612*0.613*Q612*$M$4</f>
        <v>4.93056878524405</v>
      </c>
      <c r="S612" s="3" t="n">
        <f aca="false">+P612*P612*P612*0.613*Q612*$M$4*24</f>
        <v>118.333650845857</v>
      </c>
      <c r="T612" s="3" t="n">
        <f aca="false">+P612*P612*P612*0.613*$M$2*$M$4*24</f>
        <v>244.841982507289</v>
      </c>
      <c r="U612" s="3"/>
      <c r="V612" s="3"/>
    </row>
    <row r="613" customFormat="false" ht="12.8" hidden="false" customHeight="false" outlineLevel="0" collapsed="false">
      <c r="D613" s="1"/>
      <c r="E613" s="1"/>
      <c r="F613" s="1"/>
      <c r="H613" s="1"/>
      <c r="I613" s="1"/>
      <c r="N613" s="1" t="n">
        <v>20210903</v>
      </c>
      <c r="O613" s="1" t="n">
        <v>33</v>
      </c>
      <c r="P613" s="1" t="n">
        <f aca="false">+O613/10</f>
        <v>3.3</v>
      </c>
      <c r="Q613" s="2" t="n">
        <f aca="false">+($M$2/0.593)*0.5*(-1*(-P613/($M$1*3/2)+1)*(-P613/($M$1*3/2)+1)*(-P613/($M$1*3/2)+1)-1*(-P613/($M$1*3/2)+1)*(-P613/($M$1*3/2)+1)+(-P613/($M$1*3/2)+1)+1)</f>
        <v>0.311231068452854</v>
      </c>
      <c r="R613" s="2" t="n">
        <f aca="false">+P613*P613*P613*0.613*Q613*$M$4</f>
        <v>10.5489920715165</v>
      </c>
      <c r="S613" s="3" t="n">
        <f aca="false">+P613*P613*P613*0.613*Q613*$M$4*24</f>
        <v>253.175809716396</v>
      </c>
      <c r="T613" s="3" t="n">
        <f aca="false">+P613*P613*P613*0.613*$M$2*$M$4*24</f>
        <v>447.029737609329</v>
      </c>
      <c r="U613" s="3"/>
      <c r="V613" s="3"/>
    </row>
    <row r="614" customFormat="false" ht="12.8" hidden="false" customHeight="false" outlineLevel="0" collapsed="false">
      <c r="D614" s="1"/>
      <c r="E614" s="1"/>
      <c r="F614" s="1"/>
      <c r="H614" s="1"/>
      <c r="I614" s="1"/>
      <c r="N614" s="1" t="n">
        <v>20210904</v>
      </c>
      <c r="O614" s="1" t="n">
        <v>35</v>
      </c>
      <c r="P614" s="1" t="n">
        <f aca="false">+O614/10</f>
        <v>3.5</v>
      </c>
      <c r="Q614" s="2" t="n">
        <f aca="false">+($M$2/0.593)*0.5*(-1*(-P614/($M$1*3/2)+1)*(-P614/($M$1*3/2)+1)*(-P614/($M$1*3/2)+1)-1*(-P614/($M$1*3/2)+1)*(-P614/($M$1*3/2)+1)+(-P614/($M$1*3/2)+1)+1)</f>
        <v>0.325427982798649</v>
      </c>
      <c r="R614" s="2" t="n">
        <f aca="false">+P614*P614*P614*0.613*Q614*$M$4</f>
        <v>13.1596770018966</v>
      </c>
      <c r="S614" s="3" t="n">
        <f aca="false">+P614*P614*P614*0.613*Q614*$M$4*24</f>
        <v>315.832248045518</v>
      </c>
      <c r="T614" s="3" t="n">
        <f aca="false">+P614*P614*P614*0.613*$M$2*$M$4*24</f>
        <v>533.333333333333</v>
      </c>
      <c r="U614" s="3"/>
      <c r="V614" s="3"/>
    </row>
    <row r="615" customFormat="false" ht="12.8" hidden="false" customHeight="false" outlineLevel="0" collapsed="false">
      <c r="D615" s="1"/>
      <c r="E615" s="1"/>
      <c r="F615" s="1"/>
      <c r="H615" s="1"/>
      <c r="I615" s="1"/>
      <c r="N615" s="1" t="n">
        <v>20210905</v>
      </c>
      <c r="O615" s="1" t="n">
        <v>23</v>
      </c>
      <c r="P615" s="1" t="n">
        <f aca="false">+O615/10</f>
        <v>2.3</v>
      </c>
      <c r="Q615" s="2" t="n">
        <f aca="false">+($M$2/0.593)*0.5*(-1*(-P615/($M$1*3/2)+1)*(-P615/($M$1*3/2)+1)*(-P615/($M$1*3/2)+1)-1*(-P615/($M$1*3/2)+1)*(-P615/($M$1*3/2)+1)+(-P615/($M$1*3/2)+1)+1)</f>
        <v>0.232575694272198</v>
      </c>
      <c r="R615" s="2" t="n">
        <f aca="false">+P615*P615*P615*0.613*Q615*$M$4</f>
        <v>2.66891066259668</v>
      </c>
      <c r="S615" s="3" t="n">
        <f aca="false">+P615*P615*P615*0.613*Q615*$M$4*24</f>
        <v>64.0538559023202</v>
      </c>
      <c r="T615" s="3" t="n">
        <f aca="false">+P615*P615*P615*0.613*$M$2*$M$4*24</f>
        <v>151.348493683187</v>
      </c>
      <c r="U615" s="3"/>
      <c r="V615" s="3"/>
    </row>
    <row r="616" customFormat="false" ht="12.8" hidden="false" customHeight="false" outlineLevel="0" collapsed="false">
      <c r="D616" s="1"/>
      <c r="E616" s="1"/>
      <c r="F616" s="1"/>
      <c r="H616" s="1"/>
      <c r="I616" s="1"/>
      <c r="N616" s="1" t="n">
        <v>20210906</v>
      </c>
      <c r="O616" s="1" t="n">
        <v>13</v>
      </c>
      <c r="P616" s="1" t="n">
        <f aca="false">+O616/10</f>
        <v>1.3</v>
      </c>
      <c r="Q616" s="2" t="n">
        <f aca="false">+($M$2/0.593)*0.5*(-1*(-P616/($M$1*3/2)+1)*(-P616/($M$1*3/2)+1)*(-P616/($M$1*3/2)+1)-1*(-P616/($M$1*3/2)+1)*(-P616/($M$1*3/2)+1)+(-P616/($M$1*3/2)+1)+1)</f>
        <v>0.140613826042705</v>
      </c>
      <c r="R616" s="2" t="n">
        <f aca="false">+P616*P616*P616*0.613*Q616*$M$4</f>
        <v>0.291369631637889</v>
      </c>
      <c r="S616" s="3" t="n">
        <f aca="false">+P616*P616*P616*0.613*Q616*$M$4*24</f>
        <v>6.99287115930933</v>
      </c>
      <c r="T616" s="3" t="n">
        <f aca="false">+P616*P616*P616*0.613*$M$2*$M$4*24</f>
        <v>27.3290573372206</v>
      </c>
      <c r="U616" s="3"/>
      <c r="V616" s="3"/>
    </row>
    <row r="617" customFormat="false" ht="12.8" hidden="false" customHeight="false" outlineLevel="0" collapsed="false">
      <c r="D617" s="1"/>
      <c r="E617" s="1"/>
      <c r="F617" s="1"/>
      <c r="H617" s="1"/>
      <c r="I617" s="1"/>
      <c r="N617" s="1" t="n">
        <v>20210907</v>
      </c>
      <c r="O617" s="1" t="n">
        <v>18</v>
      </c>
      <c r="P617" s="1" t="n">
        <f aca="false">+O617/10</f>
        <v>1.8</v>
      </c>
      <c r="Q617" s="2" t="n">
        <f aca="false">+($M$2/0.593)*0.5*(-1*(-P617/($M$1*3/2)+1)*(-P617/($M$1*3/2)+1)*(-P617/($M$1*3/2)+1)-1*(-P617/($M$1*3/2)+1)*(-P617/($M$1*3/2)+1)+(-P617/($M$1*3/2)+1)+1)</f>
        <v>0.188302545489923</v>
      </c>
      <c r="R617" s="2" t="n">
        <f aca="false">+P617*P617*P617*0.613*Q617*$M$4</f>
        <v>1.03576184551134</v>
      </c>
      <c r="S617" s="3" t="n">
        <f aca="false">+P617*P617*P617*0.613*Q617*$M$4*24</f>
        <v>24.8582842922721</v>
      </c>
      <c r="T617" s="3" t="n">
        <f aca="false">+P617*P617*P617*0.613*$M$2*$M$4*24</f>
        <v>72.5457725947522</v>
      </c>
      <c r="U617" s="3"/>
      <c r="V617" s="3"/>
    </row>
    <row r="618" customFormat="false" ht="12.8" hidden="false" customHeight="false" outlineLevel="0" collapsed="false">
      <c r="D618" s="1"/>
      <c r="E618" s="1"/>
      <c r="F618" s="1"/>
      <c r="H618" s="1"/>
      <c r="I618" s="1"/>
      <c r="N618" s="1" t="n">
        <v>20210908</v>
      </c>
      <c r="O618" s="1" t="n">
        <v>25</v>
      </c>
      <c r="P618" s="1" t="n">
        <f aca="false">+O618/10</f>
        <v>2.5</v>
      </c>
      <c r="Q618" s="2" t="n">
        <f aca="false">+($M$2/0.593)*0.5*(-1*(-P618/($M$1*3/2)+1)*(-P618/($M$1*3/2)+1)*(-P618/($M$1*3/2)+1)-1*(-P618/($M$1*3/2)+1)*(-P618/($M$1*3/2)+1)+(-P618/($M$1*3/2)+1)+1)</f>
        <v>0.249348518161137</v>
      </c>
      <c r="R618" s="2" t="n">
        <f aca="false">+P618*P618*P618*0.613*Q618*$M$4</f>
        <v>3.67462495650297</v>
      </c>
      <c r="S618" s="3" t="n">
        <f aca="false">+P618*P618*P618*0.613*Q618*$M$4*24</f>
        <v>88.1909989560714</v>
      </c>
      <c r="T618" s="3" t="n">
        <f aca="false">+P618*P618*P618*0.613*$M$2*$M$4*24</f>
        <v>194.363459669582</v>
      </c>
      <c r="U618" s="3"/>
      <c r="V618" s="3"/>
    </row>
    <row r="619" customFormat="false" ht="12.8" hidden="false" customHeight="false" outlineLevel="0" collapsed="false">
      <c r="D619" s="1"/>
      <c r="E619" s="1"/>
      <c r="F619" s="1"/>
      <c r="H619" s="1"/>
      <c r="I619" s="1"/>
      <c r="N619" s="1" t="n">
        <v>20210909</v>
      </c>
      <c r="O619" s="1" t="n">
        <v>30</v>
      </c>
      <c r="P619" s="1" t="n">
        <f aca="false">+O619/10</f>
        <v>3</v>
      </c>
      <c r="Q619" s="2" t="n">
        <f aca="false">+($M$2/0.593)*0.5*(-1*(-P619/($M$1*3/2)+1)*(-P619/($M$1*3/2)+1)*(-P619/($M$1*3/2)+1)-1*(-P619/($M$1*3/2)+1)*(-P619/($M$1*3/2)+1)+(-P619/($M$1*3/2)+1)+1)</f>
        <v>0.288989299229084</v>
      </c>
      <c r="R619" s="2" t="n">
        <f aca="false">+P619*P619*P619*0.613*Q619*$M$4</f>
        <v>7.35921902632432</v>
      </c>
      <c r="S619" s="3" t="n">
        <f aca="false">+P619*P619*P619*0.613*Q619*$M$4*24</f>
        <v>176.621256631784</v>
      </c>
      <c r="T619" s="3" t="n">
        <f aca="false">+P619*P619*P619*0.613*$M$2*$M$4*24</f>
        <v>335.860058309038</v>
      </c>
      <c r="U619" s="3"/>
      <c r="V619" s="3"/>
    </row>
    <row r="620" customFormat="false" ht="12.8" hidden="false" customHeight="false" outlineLevel="0" collapsed="false">
      <c r="D620" s="1"/>
      <c r="E620" s="1"/>
      <c r="F620" s="1"/>
      <c r="H620" s="1"/>
      <c r="I620" s="1"/>
      <c r="N620" s="1" t="n">
        <v>20210910</v>
      </c>
      <c r="O620" s="1" t="n">
        <v>26</v>
      </c>
      <c r="P620" s="1" t="n">
        <f aca="false">+O620/10</f>
        <v>2.6</v>
      </c>
      <c r="Q620" s="2" t="n">
        <f aca="false">+($M$2/0.593)*0.5*(-1*(-P620/($M$1*3/2)+1)*(-P620/($M$1*3/2)+1)*(-P620/($M$1*3/2)+1)-1*(-P620/($M$1*3/2)+1)*(-P620/($M$1*3/2)+1)+(-P620/($M$1*3/2)+1)+1)</f>
        <v>0.257537111637928</v>
      </c>
      <c r="R620" s="2" t="n">
        <f aca="false">+P620*P620*P620*0.613*Q620*$M$4</f>
        <v>4.26919573773573</v>
      </c>
      <c r="S620" s="3" t="n">
        <f aca="false">+P620*P620*P620*0.613*Q620*$M$4*24</f>
        <v>102.460697705658</v>
      </c>
      <c r="T620" s="3" t="n">
        <f aca="false">+P620*P620*P620*0.613*$M$2*$M$4*24</f>
        <v>218.632458697765</v>
      </c>
      <c r="U620" s="3"/>
      <c r="V620" s="3"/>
    </row>
    <row r="621" customFormat="false" ht="12.8" hidden="false" customHeight="false" outlineLevel="0" collapsed="false">
      <c r="D621" s="1"/>
      <c r="E621" s="1"/>
      <c r="F621" s="1"/>
      <c r="H621" s="1"/>
      <c r="I621" s="1"/>
      <c r="N621" s="1" t="n">
        <v>20210911</v>
      </c>
      <c r="O621" s="1" t="n">
        <v>37</v>
      </c>
      <c r="P621" s="1" t="n">
        <f aca="false">+O621/10</f>
        <v>3.7</v>
      </c>
      <c r="Q621" s="2" t="n">
        <f aca="false">+($M$2/0.593)*0.5*(-1*(-P621/($M$1*3/2)+1)*(-P621/($M$1*3/2)+1)*(-P621/($M$1*3/2)+1)-1*(-P621/($M$1*3/2)+1)*(-P621/($M$1*3/2)+1)+(-P621/($M$1*3/2)+1)+1)</f>
        <v>0.339126793089139</v>
      </c>
      <c r="R621" s="2" t="n">
        <f aca="false">+P621*P621*P621*0.613*Q621*$M$4</f>
        <v>16.2014348180076</v>
      </c>
      <c r="S621" s="3" t="n">
        <f aca="false">+P621*P621*P621*0.613*Q621*$M$4*24</f>
        <v>388.834435632183</v>
      </c>
      <c r="T621" s="3" t="n">
        <f aca="false">+P621*P621*P621*0.613*$M$2*$M$4*24</f>
        <v>630.085908649174</v>
      </c>
      <c r="U621" s="3"/>
      <c r="V621" s="3"/>
    </row>
    <row r="622" customFormat="false" ht="12.8" hidden="false" customHeight="false" outlineLevel="0" collapsed="false">
      <c r="D622" s="1"/>
      <c r="E622" s="1"/>
      <c r="F622" s="1"/>
      <c r="H622" s="1"/>
      <c r="I622" s="1"/>
      <c r="N622" s="1" t="n">
        <v>20210912</v>
      </c>
      <c r="O622" s="1" t="n">
        <v>21</v>
      </c>
      <c r="P622" s="1" t="n">
        <f aca="false">+O622/10</f>
        <v>2.1</v>
      </c>
      <c r="Q622" s="2" t="n">
        <f aca="false">+($M$2/0.593)*0.5*(-1*(-P622/($M$1*3/2)+1)*(-P622/($M$1*3/2)+1)*(-P622/($M$1*3/2)+1)-1*(-P622/($M$1*3/2)+1)*(-P622/($M$1*3/2)+1)+(-P622/($M$1*3/2)+1)+1)</f>
        <v>0.215270610621306</v>
      </c>
      <c r="R622" s="2" t="n">
        <f aca="false">+P622*P622*P622*0.613*Q622*$M$4</f>
        <v>1.88030728873899</v>
      </c>
      <c r="S622" s="3" t="n">
        <f aca="false">+P622*P622*P622*0.613*Q622*$M$4*24</f>
        <v>45.1273749297358</v>
      </c>
      <c r="T622" s="3" t="n">
        <f aca="false">+P622*P622*P622*0.613*$M$2*$M$4*24</f>
        <v>115.2</v>
      </c>
      <c r="U622" s="3"/>
      <c r="V622" s="3"/>
    </row>
    <row r="623" customFormat="false" ht="12.8" hidden="false" customHeight="false" outlineLevel="0" collapsed="false">
      <c r="D623" s="1"/>
      <c r="E623" s="1"/>
      <c r="F623" s="1"/>
      <c r="H623" s="1"/>
      <c r="I623" s="1"/>
      <c r="N623" s="1" t="n">
        <v>20210913</v>
      </c>
      <c r="O623" s="1" t="n">
        <v>19</v>
      </c>
      <c r="P623" s="1" t="n">
        <f aca="false">+O623/10</f>
        <v>1.9</v>
      </c>
      <c r="Q623" s="2" t="n">
        <f aca="false">+($M$2/0.593)*0.5*(-1*(-P623/($M$1*3/2)+1)*(-P623/($M$1*3/2)+1)*(-P623/($M$1*3/2)+1)-1*(-P623/($M$1*3/2)+1)*(-P623/($M$1*3/2)+1)+(-P623/($M$1*3/2)+1)+1)</f>
        <v>0.197427574590686</v>
      </c>
      <c r="R623" s="2" t="n">
        <f aca="false">+P623*P623*P623*0.613*Q623*$M$4</f>
        <v>1.2771879596706</v>
      </c>
      <c r="S623" s="3" t="n">
        <f aca="false">+P623*P623*P623*0.613*Q623*$M$4*24</f>
        <v>30.6525110320943</v>
      </c>
      <c r="T623" s="3" t="n">
        <f aca="false">+P623*P623*P623*0.613*$M$2*$M$4*24</f>
        <v>85.3208940719145</v>
      </c>
      <c r="U623" s="3"/>
      <c r="V623" s="3"/>
    </row>
    <row r="624" customFormat="false" ht="12.8" hidden="false" customHeight="false" outlineLevel="0" collapsed="false">
      <c r="D624" s="1"/>
      <c r="E624" s="1"/>
      <c r="F624" s="1"/>
      <c r="H624" s="1"/>
      <c r="I624" s="1"/>
      <c r="N624" s="1" t="n">
        <v>20210914</v>
      </c>
      <c r="O624" s="1" t="n">
        <v>22</v>
      </c>
      <c r="P624" s="1" t="n">
        <f aca="false">+O624/10</f>
        <v>2.2</v>
      </c>
      <c r="Q624" s="2" t="n">
        <f aca="false">+($M$2/0.593)*0.5*(-1*(-P624/($M$1*3/2)+1)*(-P624/($M$1*3/2)+1)*(-P624/($M$1*3/2)+1)-1*(-P624/($M$1*3/2)+1)*(-P624/($M$1*3/2)+1)+(-P624/($M$1*3/2)+1)+1)</f>
        <v>0.223990040705607</v>
      </c>
      <c r="R624" s="2" t="n">
        <f aca="false">+P624*P624*P624*0.613*Q624*$M$4</f>
        <v>2.24948423452287</v>
      </c>
      <c r="S624" s="3" t="n">
        <f aca="false">+P624*P624*P624*0.613*Q624*$M$4*24</f>
        <v>53.987621628549</v>
      </c>
      <c r="T624" s="3" t="n">
        <f aca="false">+P624*P624*P624*0.613*$M$2*$M$4*24</f>
        <v>132.45325558795</v>
      </c>
      <c r="U624" s="3"/>
      <c r="V624" s="3"/>
    </row>
    <row r="625" customFormat="false" ht="12.8" hidden="false" customHeight="false" outlineLevel="0" collapsed="false">
      <c r="D625" s="1"/>
      <c r="E625" s="1"/>
      <c r="F625" s="1"/>
      <c r="H625" s="1"/>
      <c r="I625" s="1"/>
      <c r="N625" s="1" t="n">
        <v>20210915</v>
      </c>
      <c r="O625" s="1" t="n">
        <v>25</v>
      </c>
      <c r="P625" s="1" t="n">
        <f aca="false">+O625/10</f>
        <v>2.5</v>
      </c>
      <c r="Q625" s="2" t="n">
        <f aca="false">+($M$2/0.593)*0.5*(-1*(-P625/($M$1*3/2)+1)*(-P625/($M$1*3/2)+1)*(-P625/($M$1*3/2)+1)-1*(-P625/($M$1*3/2)+1)*(-P625/($M$1*3/2)+1)+(-P625/($M$1*3/2)+1)+1)</f>
        <v>0.249348518161137</v>
      </c>
      <c r="R625" s="2" t="n">
        <f aca="false">+P625*P625*P625*0.613*Q625*$M$4</f>
        <v>3.67462495650297</v>
      </c>
      <c r="S625" s="3" t="n">
        <f aca="false">+P625*P625*P625*0.613*Q625*$M$4*24</f>
        <v>88.1909989560714</v>
      </c>
      <c r="T625" s="3" t="n">
        <f aca="false">+P625*P625*P625*0.613*$M$2*$M$4*24</f>
        <v>194.363459669582</v>
      </c>
      <c r="U625" s="3"/>
      <c r="V625" s="3"/>
    </row>
    <row r="626" customFormat="false" ht="12.8" hidden="false" customHeight="false" outlineLevel="0" collapsed="false">
      <c r="D626" s="1"/>
      <c r="E626" s="1"/>
      <c r="F626" s="1"/>
      <c r="H626" s="1"/>
      <c r="I626" s="1"/>
      <c r="N626" s="1" t="n">
        <v>20210916</v>
      </c>
      <c r="O626" s="1" t="n">
        <v>28</v>
      </c>
      <c r="P626" s="1" t="n">
        <f aca="false">+O626/10</f>
        <v>2.8</v>
      </c>
      <c r="Q626" s="2" t="n">
        <f aca="false">+($M$2/0.593)*0.5*(-1*(-P626/($M$1*3/2)+1)*(-P626/($M$1*3/2)+1)*(-P626/($M$1*3/2)+1)-1*(-P626/($M$1*3/2)+1)*(-P626/($M$1*3/2)+1)+(-P626/($M$1*3/2)+1)+1)</f>
        <v>0.273522219542264</v>
      </c>
      <c r="R626" s="2" t="n">
        <f aca="false">+P626*P626*P626*0.613*Q626*$M$4</f>
        <v>5.66308276228817</v>
      </c>
      <c r="S626" s="3" t="n">
        <f aca="false">+P626*P626*P626*0.613*Q626*$M$4*24</f>
        <v>135.913986294916</v>
      </c>
      <c r="T626" s="3" t="n">
        <f aca="false">+P626*P626*P626*0.613*$M$2*$M$4*24</f>
        <v>273.066666666667</v>
      </c>
      <c r="U626" s="3"/>
      <c r="V626" s="3"/>
    </row>
    <row r="627" customFormat="false" ht="12.8" hidden="false" customHeight="false" outlineLevel="0" collapsed="false">
      <c r="D627" s="1"/>
      <c r="E627" s="1"/>
      <c r="F627" s="1"/>
      <c r="H627" s="1"/>
      <c r="I627" s="1"/>
      <c r="N627" s="1" t="n">
        <v>20210917</v>
      </c>
      <c r="O627" s="1" t="n">
        <v>17</v>
      </c>
      <c r="P627" s="1" t="n">
        <f aca="false">+O627/10</f>
        <v>1.7</v>
      </c>
      <c r="Q627" s="2" t="n">
        <f aca="false">+($M$2/0.593)*0.5*(-1*(-P627/($M$1*3/2)+1)*(-P627/($M$1*3/2)+1)*(-P627/($M$1*3/2)+1)-1*(-P627/($M$1*3/2)+1)*(-P627/($M$1*3/2)+1)+(-P627/($M$1*3/2)+1)+1)</f>
        <v>0.179040893562562</v>
      </c>
      <c r="R627" s="2" t="n">
        <f aca="false">+P627*P627*P627*0.613*Q627*$M$4</f>
        <v>0.829631442994563</v>
      </c>
      <c r="S627" s="3" t="n">
        <f aca="false">+P627*P627*P627*0.613*Q627*$M$4*24</f>
        <v>19.9111546318695</v>
      </c>
      <c r="T627" s="3" t="n">
        <f aca="false">+P627*P627*P627*0.613*$M$2*$M$4*24</f>
        <v>61.114091350826</v>
      </c>
      <c r="U627" s="3"/>
      <c r="V627" s="3"/>
    </row>
    <row r="628" customFormat="false" ht="12.8" hidden="false" customHeight="false" outlineLevel="0" collapsed="false">
      <c r="D628" s="1"/>
      <c r="E628" s="1"/>
      <c r="F628" s="1"/>
      <c r="H628" s="1"/>
      <c r="I628" s="1"/>
      <c r="N628" s="1" t="n">
        <v>20210918</v>
      </c>
      <c r="O628" s="1" t="n">
        <v>20</v>
      </c>
      <c r="P628" s="1" t="n">
        <f aca="false">+O628/10</f>
        <v>2</v>
      </c>
      <c r="Q628" s="2" t="n">
        <f aca="false">+($M$2/0.593)*0.5*(-1*(-P628/($M$1*3/2)+1)*(-P628/($M$1*3/2)+1)*(-P628/($M$1*3/2)+1)-1*(-P628/($M$1*3/2)+1)*(-P628/($M$1*3/2)+1)+(-P628/($M$1*3/2)+1)+1)</f>
        <v>0.206416692442073</v>
      </c>
      <c r="R628" s="2" t="n">
        <f aca="false">+P628*P628*P628*0.613*Q628*$M$4</f>
        <v>1.5574747135497</v>
      </c>
      <c r="S628" s="3" t="n">
        <f aca="false">+P628*P628*P628*0.613*Q628*$M$4*24</f>
        <v>37.3793931251927</v>
      </c>
      <c r="T628" s="3" t="n">
        <f aca="false">+P628*P628*P628*0.613*$M$2*$M$4*24</f>
        <v>99.514091350826</v>
      </c>
      <c r="U628" s="3"/>
      <c r="V628" s="3"/>
    </row>
    <row r="629" customFormat="false" ht="12.8" hidden="false" customHeight="false" outlineLevel="0" collapsed="false">
      <c r="D629" s="1"/>
      <c r="E629" s="1"/>
      <c r="F629" s="1"/>
      <c r="H629" s="1"/>
      <c r="I629" s="1"/>
      <c r="N629" s="1" t="n">
        <v>20210919</v>
      </c>
      <c r="O629" s="1" t="n">
        <v>29</v>
      </c>
      <c r="P629" s="1" t="n">
        <f aca="false">+O629/10</f>
        <v>2.9</v>
      </c>
      <c r="Q629" s="2" t="n">
        <f aca="false">+($M$2/0.593)*0.5*(-1*(-P629/($M$1*3/2)+1)*(-P629/($M$1*3/2)+1)*(-P629/($M$1*3/2)+1)-1*(-P629/($M$1*3/2)+1)*(-P629/($M$1*3/2)+1)+(-P629/($M$1*3/2)+1)+1)</f>
        <v>0.281320157124253</v>
      </c>
      <c r="R629" s="2" t="n">
        <f aca="false">+P629*P629*P629*0.613*Q629*$M$4</f>
        <v>6.47114375409461</v>
      </c>
      <c r="S629" s="3" t="n">
        <f aca="false">+P629*P629*P629*0.613*Q629*$M$4*24</f>
        <v>155.307450098271</v>
      </c>
      <c r="T629" s="3" t="n">
        <f aca="false">+P629*P629*P629*0.613*$M$2*$M$4*24</f>
        <v>303.381146744412</v>
      </c>
      <c r="U629" s="3"/>
      <c r="V629" s="3"/>
    </row>
    <row r="630" customFormat="false" ht="12.8" hidden="false" customHeight="false" outlineLevel="0" collapsed="false">
      <c r="D630" s="1"/>
      <c r="E630" s="1"/>
      <c r="F630" s="1"/>
      <c r="H630" s="1"/>
      <c r="I630" s="1"/>
      <c r="N630" s="1" t="n">
        <v>20210920</v>
      </c>
      <c r="O630" s="1" t="n">
        <v>36</v>
      </c>
      <c r="P630" s="1" t="n">
        <f aca="false">+O630/10</f>
        <v>3.6</v>
      </c>
      <c r="Q630" s="2" t="n">
        <f aca="false">+($M$2/0.593)*0.5*(-1*(-P630/($M$1*3/2)+1)*(-P630/($M$1*3/2)+1)*(-P630/($M$1*3/2)+1)-1*(-P630/($M$1*3/2)+1)*(-P630/($M$1*3/2)+1)+(-P630/($M$1*3/2)+1)+1)</f>
        <v>0.332339295162196</v>
      </c>
      <c r="R630" s="2" t="n">
        <f aca="false">+P630*P630*P630*0.613*Q630*$M$4</f>
        <v>14.6243105019121</v>
      </c>
      <c r="S630" s="3" t="n">
        <f aca="false">+P630*P630*P630*0.613*Q630*$M$4*24</f>
        <v>350.983452045891</v>
      </c>
      <c r="T630" s="3" t="n">
        <f aca="false">+P630*P630*P630*0.613*$M$2*$M$4*24</f>
        <v>580.366180758017</v>
      </c>
      <c r="U630" s="3"/>
      <c r="V630" s="3"/>
    </row>
    <row r="631" customFormat="false" ht="12.8" hidden="false" customHeight="false" outlineLevel="0" collapsed="false">
      <c r="D631" s="1"/>
      <c r="E631" s="1"/>
      <c r="F631" s="1"/>
      <c r="H631" s="1"/>
      <c r="I631" s="1"/>
      <c r="N631" s="1" t="n">
        <v>20210921</v>
      </c>
      <c r="O631" s="1" t="n">
        <v>13</v>
      </c>
      <c r="P631" s="1" t="n">
        <f aca="false">+O631/10</f>
        <v>1.3</v>
      </c>
      <c r="Q631" s="2" t="n">
        <f aca="false">+($M$2/0.593)*0.5*(-1*(-P631/($M$1*3/2)+1)*(-P631/($M$1*3/2)+1)*(-P631/($M$1*3/2)+1)-1*(-P631/($M$1*3/2)+1)*(-P631/($M$1*3/2)+1)+(-P631/($M$1*3/2)+1)+1)</f>
        <v>0.140613826042705</v>
      </c>
      <c r="R631" s="2" t="n">
        <f aca="false">+P631*P631*P631*0.613*Q631*$M$4</f>
        <v>0.291369631637889</v>
      </c>
      <c r="S631" s="3" t="n">
        <f aca="false">+P631*P631*P631*0.613*Q631*$M$4*24</f>
        <v>6.99287115930933</v>
      </c>
      <c r="T631" s="3" t="n">
        <f aca="false">+P631*P631*P631*0.613*$M$2*$M$4*24</f>
        <v>27.3290573372206</v>
      </c>
      <c r="U631" s="3"/>
      <c r="V631" s="3"/>
    </row>
    <row r="632" customFormat="false" ht="12.8" hidden="false" customHeight="false" outlineLevel="0" collapsed="false">
      <c r="D632" s="1"/>
      <c r="E632" s="1"/>
      <c r="F632" s="1"/>
      <c r="H632" s="1"/>
      <c r="I632" s="1"/>
      <c r="N632" s="1" t="n">
        <v>20210922</v>
      </c>
      <c r="O632" s="1" t="n">
        <v>17</v>
      </c>
      <c r="P632" s="1" t="n">
        <f aca="false">+O632/10</f>
        <v>1.7</v>
      </c>
      <c r="Q632" s="2" t="n">
        <f aca="false">+($M$2/0.593)*0.5*(-1*(-P632/($M$1*3/2)+1)*(-P632/($M$1*3/2)+1)*(-P632/($M$1*3/2)+1)-1*(-P632/($M$1*3/2)+1)*(-P632/($M$1*3/2)+1)+(-P632/($M$1*3/2)+1)+1)</f>
        <v>0.179040893562562</v>
      </c>
      <c r="R632" s="2" t="n">
        <f aca="false">+P632*P632*P632*0.613*Q632*$M$4</f>
        <v>0.829631442994563</v>
      </c>
      <c r="S632" s="3" t="n">
        <f aca="false">+P632*P632*P632*0.613*Q632*$M$4*24</f>
        <v>19.9111546318695</v>
      </c>
      <c r="T632" s="3" t="n">
        <f aca="false">+P632*P632*P632*0.613*$M$2*$M$4*24</f>
        <v>61.114091350826</v>
      </c>
      <c r="U632" s="3"/>
      <c r="V632" s="3"/>
    </row>
    <row r="633" customFormat="false" ht="12.8" hidden="false" customHeight="false" outlineLevel="0" collapsed="false">
      <c r="D633" s="1"/>
      <c r="E633" s="1"/>
      <c r="F633" s="1"/>
      <c r="H633" s="1"/>
      <c r="I633" s="1"/>
      <c r="N633" s="1" t="n">
        <v>20210923</v>
      </c>
      <c r="O633" s="1" t="n">
        <v>39</v>
      </c>
      <c r="P633" s="1" t="n">
        <f aca="false">+O633/10</f>
        <v>3.9</v>
      </c>
      <c r="Q633" s="2" t="n">
        <f aca="false">+($M$2/0.593)*0.5*(-1*(-P633/($M$1*3/2)+1)*(-P633/($M$1*3/2)+1)*(-P633/($M$1*3/2)+1)-1*(-P633/($M$1*3/2)+1)*(-P633/($M$1*3/2)+1)+(-P633/($M$1*3/2)+1)+1)</f>
        <v>0.352333191942101</v>
      </c>
      <c r="R633" s="2" t="n">
        <f aca="false">+P633*P633*P633*0.613*Q633*$M$4</f>
        <v>19.7121312423959</v>
      </c>
      <c r="S633" s="3" t="n">
        <f aca="false">+P633*P633*P633*0.613*Q633*$M$4*24</f>
        <v>473.091149817501</v>
      </c>
      <c r="T633" s="3" t="n">
        <f aca="false">+P633*P633*P633*0.613*$M$2*$M$4*24</f>
        <v>737.884548104956</v>
      </c>
      <c r="U633" s="3"/>
      <c r="V633" s="3"/>
    </row>
    <row r="634" customFormat="false" ht="12.8" hidden="false" customHeight="false" outlineLevel="0" collapsed="false">
      <c r="D634" s="1"/>
      <c r="E634" s="1"/>
      <c r="F634" s="1"/>
      <c r="H634" s="1"/>
      <c r="I634" s="1"/>
      <c r="N634" s="1" t="n">
        <v>20210924</v>
      </c>
      <c r="O634" s="1" t="n">
        <v>38</v>
      </c>
      <c r="P634" s="1" t="n">
        <f aca="false">+O634/10</f>
        <v>3.8</v>
      </c>
      <c r="Q634" s="2" t="n">
        <f aca="false">+($M$2/0.593)*0.5*(-1*(-P634/($M$1*3/2)+1)*(-P634/($M$1*3/2)+1)*(-P634/($M$1*3/2)+1)-1*(-P634/($M$1*3/2)+1)*(-P634/($M$1*3/2)+1)+(-P634/($M$1*3/2)+1)+1)</f>
        <v>0.3457911881567</v>
      </c>
      <c r="R634" s="2" t="n">
        <f aca="false">+P634*P634*P634*0.613*Q634*$M$4</f>
        <v>17.8957916284816</v>
      </c>
      <c r="S634" s="3" t="n">
        <f aca="false">+P634*P634*P634*0.613*Q634*$M$4*24</f>
        <v>429.498999083558</v>
      </c>
      <c r="T634" s="3" t="n">
        <f aca="false">+P634*P634*P634*0.613*$M$2*$M$4*24</f>
        <v>682.567152575316</v>
      </c>
      <c r="U634" s="3"/>
      <c r="V634" s="3"/>
    </row>
    <row r="635" customFormat="false" ht="12.8" hidden="false" customHeight="false" outlineLevel="0" collapsed="false">
      <c r="D635" s="1"/>
      <c r="E635" s="1"/>
      <c r="F635" s="1"/>
      <c r="H635" s="1"/>
      <c r="I635" s="1"/>
      <c r="N635" s="1" t="n">
        <v>20210925</v>
      </c>
      <c r="O635" s="1" t="n">
        <v>26</v>
      </c>
      <c r="P635" s="1" t="n">
        <f aca="false">+O635/10</f>
        <v>2.6</v>
      </c>
      <c r="Q635" s="2" t="n">
        <f aca="false">+($M$2/0.593)*0.5*(-1*(-P635/($M$1*3/2)+1)*(-P635/($M$1*3/2)+1)*(-P635/($M$1*3/2)+1)-1*(-P635/($M$1*3/2)+1)*(-P635/($M$1*3/2)+1)+(-P635/($M$1*3/2)+1)+1)</f>
        <v>0.257537111637928</v>
      </c>
      <c r="R635" s="2" t="n">
        <f aca="false">+P635*P635*P635*0.613*Q635*$M$4</f>
        <v>4.26919573773573</v>
      </c>
      <c r="S635" s="3" t="n">
        <f aca="false">+P635*P635*P635*0.613*Q635*$M$4*24</f>
        <v>102.460697705658</v>
      </c>
      <c r="T635" s="3" t="n">
        <f aca="false">+P635*P635*P635*0.613*$M$2*$M$4*24</f>
        <v>218.632458697765</v>
      </c>
      <c r="U635" s="3"/>
      <c r="V635" s="3"/>
    </row>
    <row r="636" customFormat="false" ht="12.8" hidden="false" customHeight="false" outlineLevel="0" collapsed="false">
      <c r="D636" s="1"/>
      <c r="E636" s="1"/>
      <c r="F636" s="1"/>
      <c r="H636" s="1"/>
      <c r="I636" s="1"/>
      <c r="N636" s="1" t="n">
        <v>20210926</v>
      </c>
      <c r="O636" s="1" t="n">
        <v>28</v>
      </c>
      <c r="P636" s="1" t="n">
        <f aca="false">+O636/10</f>
        <v>2.8</v>
      </c>
      <c r="Q636" s="2" t="n">
        <f aca="false">+($M$2/0.593)*0.5*(-1*(-P636/($M$1*3/2)+1)*(-P636/($M$1*3/2)+1)*(-P636/($M$1*3/2)+1)-1*(-P636/($M$1*3/2)+1)*(-P636/($M$1*3/2)+1)+(-P636/($M$1*3/2)+1)+1)</f>
        <v>0.273522219542264</v>
      </c>
      <c r="R636" s="2" t="n">
        <f aca="false">+P636*P636*P636*0.613*Q636*$M$4</f>
        <v>5.66308276228817</v>
      </c>
      <c r="S636" s="3" t="n">
        <f aca="false">+P636*P636*P636*0.613*Q636*$M$4*24</f>
        <v>135.913986294916</v>
      </c>
      <c r="T636" s="3" t="n">
        <f aca="false">+P636*P636*P636*0.613*$M$2*$M$4*24</f>
        <v>273.066666666667</v>
      </c>
      <c r="U636" s="3"/>
      <c r="V636" s="3"/>
    </row>
    <row r="637" customFormat="false" ht="12.8" hidden="false" customHeight="false" outlineLevel="0" collapsed="false">
      <c r="D637" s="1"/>
      <c r="E637" s="1"/>
      <c r="F637" s="1"/>
      <c r="H637" s="1"/>
      <c r="I637" s="1"/>
      <c r="N637" s="1" t="n">
        <v>20210927</v>
      </c>
      <c r="O637" s="1" t="n">
        <v>40</v>
      </c>
      <c r="P637" s="1" t="n">
        <f aca="false">+O637/10</f>
        <v>4</v>
      </c>
      <c r="Q637" s="2" t="n">
        <f aca="false">+($M$2/0.593)*0.5*(-1*(-P637/($M$1*3/2)+1)*(-P637/($M$1*3/2)+1)*(-P637/($M$1*3/2)+1)-1*(-P637/($M$1*3/2)+1)*(-P637/($M$1*3/2)+1)+(-P637/($M$1*3/2)+1)+1)</f>
        <v>0.358753516022563</v>
      </c>
      <c r="R637" s="2" t="n">
        <f aca="false">+P637*P637*P637*0.613*Q637*$M$4</f>
        <v>21.6552071634028</v>
      </c>
      <c r="S637" s="3" t="n">
        <f aca="false">+P637*P637*P637*0.613*Q637*$M$4*24</f>
        <v>519.724971921668</v>
      </c>
      <c r="T637" s="3" t="n">
        <f aca="false">+P637*P637*P637*0.613*$M$2*$M$4*24</f>
        <v>796.112730806608</v>
      </c>
      <c r="U637" s="3"/>
      <c r="V637" s="3"/>
    </row>
    <row r="638" customFormat="false" ht="12.8" hidden="false" customHeight="false" outlineLevel="0" collapsed="false">
      <c r="D638" s="1"/>
      <c r="E638" s="1"/>
      <c r="F638" s="1"/>
      <c r="H638" s="1"/>
      <c r="I638" s="1"/>
      <c r="N638" s="1" t="n">
        <v>20210928</v>
      </c>
      <c r="O638" s="1" t="n">
        <v>32</v>
      </c>
      <c r="P638" s="1" t="n">
        <f aca="false">+O638/10</f>
        <v>3.2</v>
      </c>
      <c r="Q638" s="2" t="n">
        <f aca="false">+($M$2/0.593)*0.5*(-1*(-P638/($M$1*3/2)+1)*(-P638/($M$1*3/2)+1)*(-P638/($M$1*3/2)+1)-1*(-P638/($M$1*3/2)+1)*(-P638/($M$1*3/2)+1)+(-P638/($M$1*3/2)+1)+1)</f>
        <v>0.303944043316163</v>
      </c>
      <c r="R638" s="2" t="n">
        <f aca="false">+P638*P638*P638*0.613*Q638*$M$4</f>
        <v>9.3935504914301</v>
      </c>
      <c r="S638" s="3" t="n">
        <f aca="false">+P638*P638*P638*0.613*Q638*$M$4*24</f>
        <v>225.445211794322</v>
      </c>
      <c r="T638" s="3" t="n">
        <f aca="false">+P638*P638*P638*0.613*$M$2*$M$4*24</f>
        <v>407.609718172984</v>
      </c>
      <c r="U638" s="3"/>
      <c r="V638" s="3"/>
    </row>
    <row r="639" customFormat="false" ht="12.8" hidden="false" customHeight="false" outlineLevel="0" collapsed="false">
      <c r="D639" s="1"/>
      <c r="E639" s="1"/>
      <c r="F639" s="1"/>
      <c r="H639" s="1"/>
      <c r="I639" s="1"/>
      <c r="N639" s="1" t="n">
        <v>20210929</v>
      </c>
      <c r="O639" s="1" t="n">
        <v>46</v>
      </c>
      <c r="P639" s="1" t="n">
        <f aca="false">+O639/10</f>
        <v>4.6</v>
      </c>
      <c r="Q639" s="2" t="n">
        <f aca="false">+($M$2/0.593)*0.5*(-1*(-P639/($M$1*3/2)+1)*(-P639/($M$1*3/2)+1)*(-P639/($M$1*3/2)+1)-1*(-P639/($M$1*3/2)+1)*(-P639/($M$1*3/2)+1)+(-P639/($M$1*3/2)+1)+1)</f>
        <v>0.394760035026049</v>
      </c>
      <c r="R639" s="2" t="n">
        <f aca="false">+P639*P639*P639*0.613*Q639*$M$4</f>
        <v>36.2403911533417</v>
      </c>
      <c r="S639" s="3" t="n">
        <f aca="false">+P639*P639*P639*0.613*Q639*$M$4*24</f>
        <v>869.769387680201</v>
      </c>
      <c r="T639" s="3" t="n">
        <f aca="false">+P639*P639*P639*0.613*$M$2*$M$4*24</f>
        <v>1210.7879494655</v>
      </c>
      <c r="U639" s="3"/>
      <c r="V639" s="3"/>
    </row>
    <row r="640" customFormat="false" ht="12.8" hidden="false" customHeight="false" outlineLevel="0" collapsed="false">
      <c r="D640" s="1"/>
      <c r="E640" s="1"/>
      <c r="F640" s="1"/>
      <c r="H640" s="1"/>
      <c r="I640" s="1"/>
      <c r="N640" s="1" t="n">
        <v>20210930</v>
      </c>
      <c r="O640" s="1" t="n">
        <v>46</v>
      </c>
      <c r="P640" s="1" t="n">
        <f aca="false">+O640/10</f>
        <v>4.6</v>
      </c>
      <c r="Q640" s="2" t="n">
        <f aca="false">+($M$2/0.593)*0.5*(-1*(-P640/($M$1*3/2)+1)*(-P640/($M$1*3/2)+1)*(-P640/($M$1*3/2)+1)-1*(-P640/($M$1*3/2)+1)*(-P640/($M$1*3/2)+1)+(-P640/($M$1*3/2)+1)+1)</f>
        <v>0.394760035026049</v>
      </c>
      <c r="R640" s="2" t="n">
        <f aca="false">+P640*P640*P640*0.613*Q640*$M$4</f>
        <v>36.2403911533417</v>
      </c>
      <c r="S640" s="3" t="n">
        <f aca="false">+P640*P640*P640*0.613*Q640*$M$4*24</f>
        <v>869.769387680201</v>
      </c>
      <c r="T640" s="3" t="n">
        <f aca="false">+P640*P640*P640*0.613*$M$2*$M$4*24</f>
        <v>1210.7879494655</v>
      </c>
      <c r="U640" s="3" t="n">
        <f aca="false">SUM(S611:S640)</f>
        <v>6125.11448645302</v>
      </c>
      <c r="V640" s="3" t="n">
        <f aca="false">SUM(T611:T640)</f>
        <v>10376.9935860058</v>
      </c>
    </row>
    <row r="641" customFormat="false" ht="12.8" hidden="false" customHeight="false" outlineLevel="0" collapsed="false">
      <c r="D641" s="1"/>
      <c r="E641" s="1"/>
      <c r="F641" s="1"/>
      <c r="H641" s="1"/>
      <c r="I641" s="1"/>
      <c r="N641" s="1" t="n">
        <v>20211001</v>
      </c>
      <c r="O641" s="1" t="n">
        <v>56</v>
      </c>
      <c r="P641" s="1" t="n">
        <f aca="false">+O641/10</f>
        <v>5.6</v>
      </c>
      <c r="Q641" s="2" t="n">
        <f aca="false">+($M$2/0.593)*0.5*(-1*(-P641/($M$1*3/2)+1)*(-P641/($M$1*3/2)+1)*(-P641/($M$1*3/2)+1)-1*(-P641/($M$1*3/2)+1)*(-P641/($M$1*3/2)+1)+(-P641/($M$1*3/2)+1)+1)</f>
        <v>0.44551090845135</v>
      </c>
      <c r="R641" s="2" t="n">
        <f aca="false">+P641*P641*P641*0.613*Q641*$M$4</f>
        <v>73.7918886526829</v>
      </c>
      <c r="S641" s="3" t="n">
        <f aca="false">+P641*P641*P641*0.613*Q641*$M$4*24</f>
        <v>1771.00532766439</v>
      </c>
      <c r="T641" s="3" t="n">
        <f aca="false">+P641*P641*P641*0.613*$M$2*$M$4*24</f>
        <v>2184.53333333333</v>
      </c>
      <c r="U641" s="3"/>
      <c r="V641" s="3"/>
    </row>
    <row r="642" customFormat="false" ht="12.8" hidden="false" customHeight="false" outlineLevel="0" collapsed="false">
      <c r="D642" s="1"/>
      <c r="E642" s="1"/>
      <c r="F642" s="1"/>
      <c r="H642" s="1"/>
      <c r="I642" s="1"/>
      <c r="N642" s="1" t="n">
        <v>20211002</v>
      </c>
      <c r="O642" s="1" t="n">
        <v>49</v>
      </c>
      <c r="P642" s="1" t="n">
        <f aca="false">+O642/10</f>
        <v>4.9</v>
      </c>
      <c r="Q642" s="2" t="n">
        <f aca="false">+($M$2/0.593)*0.5*(-1*(-P642/($M$1*3/2)+1)*(-P642/($M$1*3/2)+1)*(-P642/($M$1*3/2)+1)-1*(-P642/($M$1*3/2)+1)*(-P642/($M$1*3/2)+1)+(-P642/($M$1*3/2)+1)+1)</f>
        <v>0.411178256266093</v>
      </c>
      <c r="R642" s="2" t="n">
        <f aca="false">+P642*P642*P642*0.613*Q642*$M$4</f>
        <v>45.6251791913636</v>
      </c>
      <c r="S642" s="3" t="n">
        <f aca="false">+P642*P642*P642*0.613*Q642*$M$4*24</f>
        <v>1095.00430059273</v>
      </c>
      <c r="T642" s="3" t="n">
        <f aca="false">+P642*P642*P642*0.613*$M$2*$M$4*24</f>
        <v>1463.46666666667</v>
      </c>
      <c r="U642" s="3"/>
      <c r="V642" s="3"/>
    </row>
    <row r="643" customFormat="false" ht="12.8" hidden="false" customHeight="false" outlineLevel="0" collapsed="false">
      <c r="D643" s="1"/>
      <c r="E643" s="1"/>
      <c r="F643" s="1"/>
      <c r="H643" s="1"/>
      <c r="I643" s="1"/>
      <c r="N643" s="1" t="n">
        <v>20211003</v>
      </c>
      <c r="O643" s="1" t="n">
        <v>42</v>
      </c>
      <c r="P643" s="1" t="n">
        <f aca="false">+O643/10</f>
        <v>4.2</v>
      </c>
      <c r="Q643" s="2" t="n">
        <f aca="false">+($M$2/0.593)*0.5*(-1*(-P643/($M$1*3/2)+1)*(-P643/($M$1*3/2)+1)*(-P643/($M$1*3/2)+1)-1*(-P643/($M$1*3/2)+1)*(-P643/($M$1*3/2)+1)+(-P643/($M$1*3/2)+1)+1)</f>
        <v>0.371231971377558</v>
      </c>
      <c r="R643" s="2" t="n">
        <f aca="false">+P643*P643*P643*0.613*Q643*$M$4</f>
        <v>25.9405658609706</v>
      </c>
      <c r="S643" s="3" t="n">
        <f aca="false">+P643*P643*P643*0.613*Q643*$M$4*24</f>
        <v>622.573580663294</v>
      </c>
      <c r="T643" s="3" t="n">
        <f aca="false">+P643*P643*P643*0.613*$M$2*$M$4*24</f>
        <v>921.6</v>
      </c>
      <c r="U643" s="3"/>
      <c r="V643" s="3"/>
    </row>
    <row r="644" customFormat="false" ht="12.8" hidden="false" customHeight="false" outlineLevel="0" collapsed="false">
      <c r="D644" s="1"/>
      <c r="E644" s="1"/>
      <c r="F644" s="1"/>
      <c r="H644" s="1"/>
      <c r="I644" s="1"/>
      <c r="N644" s="1" t="n">
        <v>20211004</v>
      </c>
      <c r="O644" s="1" t="n">
        <v>51</v>
      </c>
      <c r="P644" s="1" t="n">
        <f aca="false">+O644/10</f>
        <v>5.1</v>
      </c>
      <c r="Q644" s="2" t="n">
        <f aca="false">+($M$2/0.593)*0.5*(-1*(-P644/($M$1*3/2)+1)*(-P644/($M$1*3/2)+1)*(-P644/($M$1*3/2)+1)-1*(-P644/($M$1*3/2)+1)*(-P644/($M$1*3/2)+1)+(-P644/($M$1*3/2)+1)+1)</f>
        <v>0.421549731467152</v>
      </c>
      <c r="R644" s="2" t="n">
        <f aca="false">+P644*P644*P644*0.613*Q644*$M$4</f>
        <v>52.7406584965416</v>
      </c>
      <c r="S644" s="3" t="n">
        <f aca="false">+P644*P644*P644*0.613*Q644*$M$4*24</f>
        <v>1265.775803917</v>
      </c>
      <c r="T644" s="3" t="n">
        <f aca="false">+P644*P644*P644*0.613*$M$2*$M$4*24</f>
        <v>1650.0804664723</v>
      </c>
      <c r="U644" s="3"/>
      <c r="V644" s="3"/>
    </row>
    <row r="645" customFormat="false" ht="12.8" hidden="false" customHeight="false" outlineLevel="0" collapsed="false">
      <c r="D645" s="1"/>
      <c r="E645" s="1"/>
      <c r="F645" s="1"/>
      <c r="H645" s="1"/>
      <c r="I645" s="1"/>
      <c r="N645" s="1" t="n">
        <v>20211005</v>
      </c>
      <c r="O645" s="1" t="n">
        <v>52</v>
      </c>
      <c r="P645" s="1" t="n">
        <f aca="false">+O645/10</f>
        <v>5.2</v>
      </c>
      <c r="Q645" s="2" t="n">
        <f aca="false">+($M$2/0.593)*0.5*(-1*(-P645/($M$1*3/2)+1)*(-P645/($M$1*3/2)+1)*(-P645/($M$1*3/2)+1)-1*(-P645/($M$1*3/2)+1)*(-P645/($M$1*3/2)+1)+(-P645/($M$1*3/2)+1)+1)</f>
        <v>0.426565402111657</v>
      </c>
      <c r="R645" s="2" t="n">
        <f aca="false">+P645*P645*P645*0.613*Q645*$M$4</f>
        <v>56.5694376232934</v>
      </c>
      <c r="S645" s="3" t="n">
        <f aca="false">+P645*P645*P645*0.613*Q645*$M$4*24</f>
        <v>1357.66650295904</v>
      </c>
      <c r="T645" s="3" t="n">
        <f aca="false">+P645*P645*P645*0.613*$M$2*$M$4*24</f>
        <v>1749.05966958212</v>
      </c>
      <c r="U645" s="3"/>
      <c r="V645" s="3"/>
    </row>
    <row r="646" customFormat="false" ht="12.8" hidden="false" customHeight="false" outlineLevel="0" collapsed="false">
      <c r="D646" s="1"/>
      <c r="E646" s="1"/>
      <c r="F646" s="1"/>
      <c r="H646" s="1"/>
      <c r="I646" s="1"/>
      <c r="N646" s="1" t="n">
        <v>20211006</v>
      </c>
      <c r="O646" s="1" t="n">
        <v>61</v>
      </c>
      <c r="P646" s="1" t="n">
        <f aca="false">+O646/10</f>
        <v>6.1</v>
      </c>
      <c r="Q646" s="2" t="n">
        <f aca="false">+($M$2/0.593)*0.5*(-1*(-P646/($M$1*3/2)+1)*(-P646/($M$1*3/2)+1)*(-P646/($M$1*3/2)+1)-1*(-P646/($M$1*3/2)+1)*(-P646/($M$1*3/2)+1)+(-P646/($M$1*3/2)+1)+1)</f>
        <v>0.466732513131375</v>
      </c>
      <c r="R646" s="2" t="n">
        <f aca="false">+P646*P646*P646*0.613*Q646*$M$4</f>
        <v>99.9180070439303</v>
      </c>
      <c r="S646" s="3" t="n">
        <f aca="false">+P646*P646*P646*0.613*Q646*$M$4*24</f>
        <v>2398.03216905433</v>
      </c>
      <c r="T646" s="3" t="n">
        <f aca="false">+P646*P646*P646*0.613*$M$2*$M$4*24</f>
        <v>2823.47599611273</v>
      </c>
      <c r="U646" s="3"/>
      <c r="V646" s="3"/>
    </row>
    <row r="647" customFormat="false" ht="12.8" hidden="false" customHeight="false" outlineLevel="0" collapsed="false">
      <c r="D647" s="1"/>
      <c r="E647" s="1"/>
      <c r="F647" s="1"/>
      <c r="H647" s="1"/>
      <c r="I647" s="1"/>
      <c r="N647" s="1" t="n">
        <v>20211007</v>
      </c>
      <c r="O647" s="1" t="n">
        <v>12</v>
      </c>
      <c r="P647" s="1" t="n">
        <f aca="false">+O647/10</f>
        <v>1.2</v>
      </c>
      <c r="Q647" s="2" t="n">
        <f aca="false">+($M$2/0.593)*0.5*(-1*(-P647/($M$1*3/2)+1)*(-P647/($M$1*3/2)+1)*(-P647/($M$1*3/2)+1)-1*(-P647/($M$1*3/2)+1)*(-P647/($M$1*3/2)+1)+(-P647/($M$1*3/2)+1)+1)</f>
        <v>0.130658386324028</v>
      </c>
      <c r="R647" s="2" t="n">
        <f aca="false">+P647*P647*P647*0.613*Q647*$M$4</f>
        <v>0.212944893979045</v>
      </c>
      <c r="S647" s="3" t="n">
        <f aca="false">+P647*P647*P647*0.613*Q647*$M$4*24</f>
        <v>5.11067745549708</v>
      </c>
      <c r="T647" s="3" t="n">
        <f aca="false">+P647*P647*P647*0.613*$M$2*$M$4*24</f>
        <v>21.4950437317784</v>
      </c>
      <c r="U647" s="3"/>
      <c r="V647" s="3"/>
    </row>
    <row r="648" customFormat="false" ht="12.8" hidden="false" customHeight="false" outlineLevel="0" collapsed="false">
      <c r="D648" s="1"/>
      <c r="E648" s="1"/>
      <c r="F648" s="1"/>
      <c r="H648" s="1"/>
      <c r="I648" s="1"/>
      <c r="N648" s="1" t="n">
        <v>20211008</v>
      </c>
      <c r="O648" s="1" t="n">
        <v>24</v>
      </c>
      <c r="P648" s="1" t="n">
        <f aca="false">+O648/10</f>
        <v>2.4</v>
      </c>
      <c r="Q648" s="2" t="n">
        <f aca="false">+($M$2/0.593)*0.5*(-1*(-P648/($M$1*3/2)+1)*(-P648/($M$1*3/2)+1)*(-P648/($M$1*3/2)+1)-1*(-P648/($M$1*3/2)+1)*(-P648/($M$1*3/2)+1)+(-P648/($M$1*3/2)+1)+1)</f>
        <v>0.241028282898301</v>
      </c>
      <c r="R648" s="2" t="n">
        <f aca="false">+P648*P648*P648*0.613*Q648*$M$4</f>
        <v>3.14259152231951</v>
      </c>
      <c r="S648" s="3" t="n">
        <f aca="false">+P648*P648*P648*0.613*Q648*$M$4*24</f>
        <v>75.4221965356683</v>
      </c>
      <c r="T648" s="3" t="n">
        <f aca="false">+P648*P648*P648*0.613*$M$2*$M$4*24</f>
        <v>171.960349854227</v>
      </c>
      <c r="U648" s="3"/>
      <c r="V648" s="3"/>
    </row>
    <row r="649" customFormat="false" ht="12.8" hidden="false" customHeight="false" outlineLevel="0" collapsed="false">
      <c r="D649" s="1"/>
      <c r="E649" s="1"/>
      <c r="F649" s="1"/>
      <c r="H649" s="1"/>
      <c r="I649" s="1"/>
      <c r="N649" s="1" t="n">
        <v>20211009</v>
      </c>
      <c r="O649" s="1" t="n">
        <v>18</v>
      </c>
      <c r="P649" s="1" t="n">
        <f aca="false">+O649/10</f>
        <v>1.8</v>
      </c>
      <c r="Q649" s="2" t="n">
        <f aca="false">+($M$2/0.593)*0.5*(-1*(-P649/($M$1*3/2)+1)*(-P649/($M$1*3/2)+1)*(-P649/($M$1*3/2)+1)-1*(-P649/($M$1*3/2)+1)*(-P649/($M$1*3/2)+1)+(-P649/($M$1*3/2)+1)+1)</f>
        <v>0.188302545489923</v>
      </c>
      <c r="R649" s="2" t="n">
        <f aca="false">+P649*P649*P649*0.613*Q649*$M$4</f>
        <v>1.03576184551134</v>
      </c>
      <c r="S649" s="3" t="n">
        <f aca="false">+P649*P649*P649*0.613*Q649*$M$4*24</f>
        <v>24.8582842922721</v>
      </c>
      <c r="T649" s="3" t="n">
        <f aca="false">+P649*P649*P649*0.613*$M$2*$M$4*24</f>
        <v>72.5457725947522</v>
      </c>
      <c r="U649" s="3"/>
      <c r="V649" s="3"/>
    </row>
    <row r="650" customFormat="false" ht="12.8" hidden="false" customHeight="false" outlineLevel="0" collapsed="false">
      <c r="D650" s="1"/>
      <c r="E650" s="1"/>
      <c r="F650" s="1"/>
      <c r="H650" s="1"/>
      <c r="I650" s="1"/>
      <c r="N650" s="1" t="n">
        <v>20211010</v>
      </c>
      <c r="O650" s="1" t="n">
        <v>12</v>
      </c>
      <c r="P650" s="1" t="n">
        <f aca="false">+O650/10</f>
        <v>1.2</v>
      </c>
      <c r="Q650" s="2" t="n">
        <f aca="false">+($M$2/0.593)*0.5*(-1*(-P650/($M$1*3/2)+1)*(-P650/($M$1*3/2)+1)*(-P650/($M$1*3/2)+1)-1*(-P650/($M$1*3/2)+1)*(-P650/($M$1*3/2)+1)+(-P650/($M$1*3/2)+1)+1)</f>
        <v>0.130658386324028</v>
      </c>
      <c r="R650" s="2" t="n">
        <f aca="false">+P650*P650*P650*0.613*Q650*$M$4</f>
        <v>0.212944893979045</v>
      </c>
      <c r="S650" s="3" t="n">
        <f aca="false">+P650*P650*P650*0.613*Q650*$M$4*24</f>
        <v>5.11067745549708</v>
      </c>
      <c r="T650" s="3" t="n">
        <f aca="false">+P650*P650*P650*0.613*$M$2*$M$4*24</f>
        <v>21.4950437317784</v>
      </c>
      <c r="U650" s="3"/>
      <c r="V650" s="3"/>
    </row>
    <row r="651" customFormat="false" ht="12.8" hidden="false" customHeight="false" outlineLevel="0" collapsed="false">
      <c r="D651" s="1"/>
      <c r="E651" s="1"/>
      <c r="F651" s="1"/>
      <c r="H651" s="1"/>
      <c r="I651" s="1"/>
      <c r="N651" s="1" t="n">
        <v>20211011</v>
      </c>
      <c r="O651" s="1" t="n">
        <v>22</v>
      </c>
      <c r="P651" s="1" t="n">
        <f aca="false">+O651/10</f>
        <v>2.2</v>
      </c>
      <c r="Q651" s="2" t="n">
        <f aca="false">+($M$2/0.593)*0.5*(-1*(-P651/($M$1*3/2)+1)*(-P651/($M$1*3/2)+1)*(-P651/($M$1*3/2)+1)-1*(-P651/($M$1*3/2)+1)*(-P651/($M$1*3/2)+1)+(-P651/($M$1*3/2)+1)+1)</f>
        <v>0.223990040705607</v>
      </c>
      <c r="R651" s="2" t="n">
        <f aca="false">+P651*P651*P651*0.613*Q651*$M$4</f>
        <v>2.24948423452287</v>
      </c>
      <c r="S651" s="3" t="n">
        <f aca="false">+P651*P651*P651*0.613*Q651*$M$4*24</f>
        <v>53.987621628549</v>
      </c>
      <c r="T651" s="3" t="n">
        <f aca="false">+P651*P651*P651*0.613*$M$2*$M$4*24</f>
        <v>132.45325558795</v>
      </c>
      <c r="U651" s="3"/>
      <c r="V651" s="3"/>
    </row>
    <row r="652" customFormat="false" ht="12.8" hidden="false" customHeight="false" outlineLevel="0" collapsed="false">
      <c r="D652" s="1"/>
      <c r="E652" s="1"/>
      <c r="F652" s="1"/>
      <c r="H652" s="1"/>
      <c r="I652" s="1"/>
      <c r="N652" s="1" t="n">
        <v>20211012</v>
      </c>
      <c r="O652" s="1" t="n">
        <v>32</v>
      </c>
      <c r="P652" s="1" t="n">
        <f aca="false">+O652/10</f>
        <v>3.2</v>
      </c>
      <c r="Q652" s="2" t="n">
        <f aca="false">+($M$2/0.593)*0.5*(-1*(-P652/($M$1*3/2)+1)*(-P652/($M$1*3/2)+1)*(-P652/($M$1*3/2)+1)-1*(-P652/($M$1*3/2)+1)*(-P652/($M$1*3/2)+1)+(-P652/($M$1*3/2)+1)+1)</f>
        <v>0.303944043316163</v>
      </c>
      <c r="R652" s="2" t="n">
        <f aca="false">+P652*P652*P652*0.613*Q652*$M$4</f>
        <v>9.3935504914301</v>
      </c>
      <c r="S652" s="3" t="n">
        <f aca="false">+P652*P652*P652*0.613*Q652*$M$4*24</f>
        <v>225.445211794322</v>
      </c>
      <c r="T652" s="3" t="n">
        <f aca="false">+P652*P652*P652*0.613*$M$2*$M$4*24</f>
        <v>407.609718172984</v>
      </c>
      <c r="U652" s="3"/>
      <c r="V652" s="3"/>
    </row>
    <row r="653" customFormat="false" ht="12.8" hidden="false" customHeight="false" outlineLevel="0" collapsed="false">
      <c r="D653" s="1"/>
      <c r="E653" s="1"/>
      <c r="F653" s="1"/>
      <c r="H653" s="1"/>
      <c r="I653" s="1"/>
      <c r="N653" s="1" t="n">
        <v>20211013</v>
      </c>
      <c r="O653" s="1" t="n">
        <v>21</v>
      </c>
      <c r="P653" s="1" t="n">
        <f aca="false">+O653/10</f>
        <v>2.1</v>
      </c>
      <c r="Q653" s="2" t="n">
        <f aca="false">+($M$2/0.593)*0.5*(-1*(-P653/($M$1*3/2)+1)*(-P653/($M$1*3/2)+1)*(-P653/($M$1*3/2)+1)-1*(-P653/($M$1*3/2)+1)*(-P653/($M$1*3/2)+1)+(-P653/($M$1*3/2)+1)+1)</f>
        <v>0.215270610621306</v>
      </c>
      <c r="R653" s="2" t="n">
        <f aca="false">+P653*P653*P653*0.613*Q653*$M$4</f>
        <v>1.88030728873899</v>
      </c>
      <c r="S653" s="3" t="n">
        <f aca="false">+P653*P653*P653*0.613*Q653*$M$4*24</f>
        <v>45.1273749297358</v>
      </c>
      <c r="T653" s="3" t="n">
        <f aca="false">+P653*P653*P653*0.613*$M$2*$M$4*24</f>
        <v>115.2</v>
      </c>
      <c r="U653" s="3"/>
      <c r="V653" s="3"/>
    </row>
    <row r="654" customFormat="false" ht="12.8" hidden="false" customHeight="false" outlineLevel="0" collapsed="false">
      <c r="D654" s="1"/>
      <c r="E654" s="1"/>
      <c r="F654" s="1"/>
      <c r="H654" s="1"/>
      <c r="I654" s="1"/>
      <c r="N654" s="1" t="n">
        <v>20211014</v>
      </c>
      <c r="O654" s="1" t="n">
        <v>47</v>
      </c>
      <c r="P654" s="1" t="n">
        <f aca="false">+O654/10</f>
        <v>4.7</v>
      </c>
      <c r="Q654" s="2" t="n">
        <f aca="false">+($M$2/0.593)*0.5*(-1*(-P654/($M$1*3/2)+1)*(-P654/($M$1*3/2)+1)*(-P654/($M$1*3/2)+1)-1*(-P654/($M$1*3/2)+1)*(-P654/($M$1*3/2)+1)+(-P654/($M$1*3/2)+1)+1)</f>
        <v>0.400348525334153</v>
      </c>
      <c r="R654" s="2" t="n">
        <f aca="false">+P654*P654*P654*0.613*Q654*$M$4</f>
        <v>39.2028832831433</v>
      </c>
      <c r="S654" s="3" t="n">
        <f aca="false">+P654*P654*P654*0.613*Q654*$M$4*24</f>
        <v>940.869198795438</v>
      </c>
      <c r="T654" s="3" t="n">
        <f aca="false">+P654*P654*P654*0.613*$M$2*$M$4*24</f>
        <v>1291.4814382896</v>
      </c>
      <c r="U654" s="3"/>
      <c r="V654" s="3"/>
    </row>
    <row r="655" customFormat="false" ht="12.8" hidden="false" customHeight="false" outlineLevel="0" collapsed="false">
      <c r="D655" s="1"/>
      <c r="E655" s="1"/>
      <c r="F655" s="1"/>
      <c r="H655" s="1"/>
      <c r="I655" s="1"/>
      <c r="N655" s="1" t="n">
        <v>20211015</v>
      </c>
      <c r="O655" s="1" t="n">
        <v>31</v>
      </c>
      <c r="P655" s="1" t="n">
        <f aca="false">+O655/10</f>
        <v>3.1</v>
      </c>
      <c r="Q655" s="2" t="n">
        <f aca="false">+($M$2/0.593)*0.5*(-1*(-P655/($M$1*3/2)+1)*(-P655/($M$1*3/2)+1)*(-P655/($M$1*3/2)+1)-1*(-P655/($M$1*3/2)+1)*(-P655/($M$1*3/2)+1)+(-P655/($M$1*3/2)+1)+1)</f>
        <v>0.29653035743398</v>
      </c>
      <c r="R655" s="2" t="n">
        <f aca="false">+P655*P655*P655*0.613*Q655*$M$4</f>
        <v>8.33183086407682</v>
      </c>
      <c r="S655" s="3" t="n">
        <f aca="false">+P655*P655*P655*0.613*Q655*$M$4*24</f>
        <v>199.963940737844</v>
      </c>
      <c r="T655" s="3" t="n">
        <f aca="false">+P655*P655*P655*0.613*$M$2*$M$4*24</f>
        <v>370.578036929057</v>
      </c>
      <c r="U655" s="3"/>
      <c r="V655" s="3"/>
    </row>
    <row r="656" customFormat="false" ht="12.8" hidden="false" customHeight="false" outlineLevel="0" collapsed="false">
      <c r="D656" s="1"/>
      <c r="E656" s="1"/>
      <c r="F656" s="1"/>
      <c r="H656" s="1"/>
      <c r="I656" s="1"/>
      <c r="N656" s="1" t="n">
        <v>20211016</v>
      </c>
      <c r="O656" s="1" t="n">
        <v>14</v>
      </c>
      <c r="P656" s="1" t="n">
        <f aca="false">+O656/10</f>
        <v>1.4</v>
      </c>
      <c r="Q656" s="2" t="n">
        <f aca="false">+($M$2/0.593)*0.5*(-1*(-P656/($M$1*3/2)+1)*(-P656/($M$1*3/2)+1)*(-P656/($M$1*3/2)+1)-1*(-P656/($M$1*3/2)+1)*(-P656/($M$1*3/2)+1)+(-P656/($M$1*3/2)+1)+1)</f>
        <v>0.150429085048675</v>
      </c>
      <c r="R656" s="2" t="n">
        <f aca="false">+P656*P656*P656*0.613*Q656*$M$4</f>
        <v>0.389315884424108</v>
      </c>
      <c r="S656" s="3" t="n">
        <f aca="false">+P656*P656*P656*0.613*Q656*$M$4*24</f>
        <v>9.3435812261786</v>
      </c>
      <c r="T656" s="3" t="n">
        <f aca="false">+P656*P656*P656*0.613*$M$2*$M$4*24</f>
        <v>34.1333333333333</v>
      </c>
      <c r="U656" s="3"/>
      <c r="V656" s="3"/>
    </row>
    <row r="657" customFormat="false" ht="12.8" hidden="false" customHeight="false" outlineLevel="0" collapsed="false">
      <c r="D657" s="1"/>
      <c r="E657" s="1"/>
      <c r="F657" s="1"/>
      <c r="H657" s="1"/>
      <c r="I657" s="1"/>
      <c r="N657" s="1" t="n">
        <v>20211017</v>
      </c>
      <c r="O657" s="1" t="n">
        <v>19</v>
      </c>
      <c r="P657" s="1" t="n">
        <f aca="false">+O657/10</f>
        <v>1.9</v>
      </c>
      <c r="Q657" s="2" t="n">
        <f aca="false">+($M$2/0.593)*0.5*(-1*(-P657/($M$1*3/2)+1)*(-P657/($M$1*3/2)+1)*(-P657/($M$1*3/2)+1)-1*(-P657/($M$1*3/2)+1)*(-P657/($M$1*3/2)+1)+(-P657/($M$1*3/2)+1)+1)</f>
        <v>0.197427574590686</v>
      </c>
      <c r="R657" s="2" t="n">
        <f aca="false">+P657*P657*P657*0.613*Q657*$M$4</f>
        <v>1.2771879596706</v>
      </c>
      <c r="S657" s="3" t="n">
        <f aca="false">+P657*P657*P657*0.613*Q657*$M$4*24</f>
        <v>30.6525110320943</v>
      </c>
      <c r="T657" s="3" t="n">
        <f aca="false">+P657*P657*P657*0.613*$M$2*$M$4*24</f>
        <v>85.3208940719145</v>
      </c>
      <c r="U657" s="3"/>
      <c r="V657" s="3"/>
    </row>
    <row r="658" customFormat="false" ht="12.8" hidden="false" customHeight="false" outlineLevel="0" collapsed="false">
      <c r="D658" s="1"/>
      <c r="E658" s="1"/>
      <c r="F658" s="1"/>
      <c r="H658" s="1"/>
      <c r="I658" s="1"/>
      <c r="N658" s="1" t="n">
        <v>20211018</v>
      </c>
      <c r="O658" s="1" t="n">
        <v>28</v>
      </c>
      <c r="P658" s="1" t="n">
        <f aca="false">+O658/10</f>
        <v>2.8</v>
      </c>
      <c r="Q658" s="2" t="n">
        <f aca="false">+($M$2/0.593)*0.5*(-1*(-P658/($M$1*3/2)+1)*(-P658/($M$1*3/2)+1)*(-P658/($M$1*3/2)+1)-1*(-P658/($M$1*3/2)+1)*(-P658/($M$1*3/2)+1)+(-P658/($M$1*3/2)+1)+1)</f>
        <v>0.273522219542264</v>
      </c>
      <c r="R658" s="2" t="n">
        <f aca="false">+P658*P658*P658*0.613*Q658*$M$4</f>
        <v>5.66308276228817</v>
      </c>
      <c r="S658" s="3" t="n">
        <f aca="false">+P658*P658*P658*0.613*Q658*$M$4*24</f>
        <v>135.913986294916</v>
      </c>
      <c r="T658" s="3" t="n">
        <f aca="false">+P658*P658*P658*0.613*$M$2*$M$4*24</f>
        <v>273.066666666667</v>
      </c>
      <c r="U658" s="3"/>
      <c r="V658" s="3"/>
    </row>
    <row r="659" customFormat="false" ht="12.8" hidden="false" customHeight="false" outlineLevel="0" collapsed="false">
      <c r="D659" s="1"/>
      <c r="E659" s="1"/>
      <c r="F659" s="1"/>
      <c r="H659" s="1"/>
      <c r="I659" s="1"/>
      <c r="N659" s="1" t="n">
        <v>20211019</v>
      </c>
      <c r="O659" s="1" t="n">
        <v>48</v>
      </c>
      <c r="P659" s="1" t="n">
        <f aca="false">+O659/10</f>
        <v>4.8</v>
      </c>
      <c r="Q659" s="2" t="n">
        <f aca="false">+($M$2/0.593)*0.5*(-1*(-P659/($M$1*3/2)+1)*(-P659/($M$1*3/2)+1)*(-P659/($M$1*3/2)+1)-1*(-P659/($M$1*3/2)+1)*(-P659/($M$1*3/2)+1)+(-P659/($M$1*3/2)+1)+1)</f>
        <v>0.405821028555094</v>
      </c>
      <c r="R659" s="2" t="n">
        <f aca="false">+P659*P659*P659*0.613*Q659*$M$4</f>
        <v>42.3296289906139</v>
      </c>
      <c r="S659" s="3" t="n">
        <f aca="false">+P659*P659*P659*0.613*Q659*$M$4*24</f>
        <v>1015.91109577473</v>
      </c>
      <c r="T659" s="3" t="n">
        <f aca="false">+P659*P659*P659*0.613*$M$2*$M$4*24</f>
        <v>1375.68279883382</v>
      </c>
      <c r="U659" s="3"/>
      <c r="V659" s="3"/>
    </row>
    <row r="660" customFormat="false" ht="12.8" hidden="false" customHeight="false" outlineLevel="0" collapsed="false">
      <c r="D660" s="1"/>
      <c r="E660" s="1"/>
      <c r="F660" s="1"/>
      <c r="H660" s="1"/>
      <c r="I660" s="1"/>
      <c r="N660" s="1" t="n">
        <v>20211020</v>
      </c>
      <c r="O660" s="1" t="n">
        <v>66</v>
      </c>
      <c r="P660" s="1" t="n">
        <f aca="false">+O660/10</f>
        <v>6.6</v>
      </c>
      <c r="Q660" s="2" t="n">
        <f aca="false">+($M$2/0.593)*0.5*(-1*(-P660/($M$1*3/2)+1)*(-P660/($M$1*3/2)+1)*(-P660/($M$1*3/2)+1)-1*(-P660/($M$1*3/2)+1)*(-P660/($M$1*3/2)+1)+(-P660/($M$1*3/2)+1)+1)</f>
        <v>0.485303492659962</v>
      </c>
      <c r="R660" s="2" t="n">
        <f aca="false">+P660*P660*P660*0.613*Q660*$M$4</f>
        <v>131.592587380131</v>
      </c>
      <c r="S660" s="3" t="n">
        <f aca="false">+P660*P660*P660*0.613*Q660*$M$4*24</f>
        <v>3158.22209712314</v>
      </c>
      <c r="T660" s="3" t="n">
        <f aca="false">+P660*P660*P660*0.613*$M$2*$M$4*24</f>
        <v>3576.23790087463</v>
      </c>
      <c r="U660" s="3"/>
      <c r="V660" s="3"/>
    </row>
    <row r="661" customFormat="false" ht="12.8" hidden="false" customHeight="false" outlineLevel="0" collapsed="false">
      <c r="D661" s="1"/>
      <c r="E661" s="1"/>
      <c r="F661" s="1"/>
      <c r="H661" s="1"/>
      <c r="I661" s="1"/>
      <c r="N661" s="1" t="n">
        <v>20211021</v>
      </c>
      <c r="O661" s="1" t="n">
        <v>68</v>
      </c>
      <c r="P661" s="1" t="n">
        <f aca="false">+O661/10</f>
        <v>6.8</v>
      </c>
      <c r="Q661" s="2" t="n">
        <f aca="false">+($M$2/0.593)*0.5*(-1*(-P661/($M$1*3/2)+1)*(-P661/($M$1*3/2)+1)*(-P661/($M$1*3/2)+1)-1*(-P661/($M$1*3/2)+1)*(-P661/($M$1*3/2)+1)+(-P661/($M$1*3/2)+1)+1)</f>
        <v>0.492009633591205</v>
      </c>
      <c r="R661" s="2" t="n">
        <f aca="false">+P661*P661*P661*0.613*Q661*$M$4</f>
        <v>145.910500480246</v>
      </c>
      <c r="S661" s="3" t="n">
        <f aca="false">+P661*P661*P661*0.613*Q661*$M$4*24</f>
        <v>3501.8520115259</v>
      </c>
      <c r="T661" s="3" t="n">
        <f aca="false">+P661*P661*P661*0.613*$M$2*$M$4*24</f>
        <v>3911.30184645287</v>
      </c>
      <c r="U661" s="3"/>
      <c r="V661" s="3"/>
    </row>
    <row r="662" customFormat="false" ht="12.8" hidden="false" customHeight="false" outlineLevel="0" collapsed="false">
      <c r="D662" s="1"/>
      <c r="E662" s="1"/>
      <c r="F662" s="1"/>
      <c r="H662" s="1"/>
      <c r="I662" s="1"/>
      <c r="N662" s="1" t="n">
        <v>20211022</v>
      </c>
      <c r="O662" s="1" t="n">
        <v>53</v>
      </c>
      <c r="P662" s="1" t="n">
        <f aca="false">+O662/10</f>
        <v>5.3</v>
      </c>
      <c r="Q662" s="2" t="n">
        <f aca="false">+($M$2/0.593)*0.5*(-1*(-P662/($M$1*3/2)+1)*(-P662/($M$1*3/2)+1)*(-P662/($M$1*3/2)+1)-1*(-P662/($M$1*3/2)+1)*(-P662/($M$1*3/2)+1)+(-P662/($M$1*3/2)+1)+1)</f>
        <v>0.431468643555107</v>
      </c>
      <c r="R662" s="2" t="n">
        <f aca="false">+P662*P662*P662*0.613*Q662*$M$4</f>
        <v>60.5847124290226</v>
      </c>
      <c r="S662" s="3" t="n">
        <f aca="false">+P662*P662*P662*0.613*Q662*$M$4*24</f>
        <v>1454.03309829654</v>
      </c>
      <c r="T662" s="3" t="n">
        <f aca="false">+P662*P662*P662*0.613*$M$2*$M$4*24</f>
        <v>1851.91992225462</v>
      </c>
      <c r="U662" s="3"/>
      <c r="V662" s="3"/>
    </row>
    <row r="663" customFormat="false" ht="12.8" hidden="false" customHeight="false" outlineLevel="0" collapsed="false">
      <c r="D663" s="1"/>
      <c r="E663" s="1"/>
      <c r="F663" s="1"/>
      <c r="H663" s="1"/>
      <c r="I663" s="1"/>
      <c r="N663" s="1" t="n">
        <v>20211023</v>
      </c>
      <c r="O663" s="1" t="n">
        <v>22</v>
      </c>
      <c r="P663" s="1" t="n">
        <f aca="false">+O663/10</f>
        <v>2.2</v>
      </c>
      <c r="Q663" s="2" t="n">
        <f aca="false">+($M$2/0.593)*0.5*(-1*(-P663/($M$1*3/2)+1)*(-P663/($M$1*3/2)+1)*(-P663/($M$1*3/2)+1)-1*(-P663/($M$1*3/2)+1)*(-P663/($M$1*3/2)+1)+(-P663/($M$1*3/2)+1)+1)</f>
        <v>0.223990040705607</v>
      </c>
      <c r="R663" s="2" t="n">
        <f aca="false">+P663*P663*P663*0.613*Q663*$M$4</f>
        <v>2.24948423452287</v>
      </c>
      <c r="S663" s="3" t="n">
        <f aca="false">+P663*P663*P663*0.613*Q663*$M$4*24</f>
        <v>53.987621628549</v>
      </c>
      <c r="T663" s="3" t="n">
        <f aca="false">+P663*P663*P663*0.613*$M$2*$M$4*24</f>
        <v>132.45325558795</v>
      </c>
      <c r="U663" s="3"/>
      <c r="V663" s="3"/>
    </row>
    <row r="664" customFormat="false" ht="12.8" hidden="false" customHeight="false" outlineLevel="0" collapsed="false">
      <c r="D664" s="1"/>
      <c r="E664" s="1"/>
      <c r="F664" s="1"/>
      <c r="H664" s="1"/>
      <c r="I664" s="1"/>
      <c r="N664" s="1" t="n">
        <v>20211024</v>
      </c>
      <c r="O664" s="1" t="n">
        <v>28</v>
      </c>
      <c r="P664" s="1" t="n">
        <f aca="false">+O664/10</f>
        <v>2.8</v>
      </c>
      <c r="Q664" s="2" t="n">
        <f aca="false">+($M$2/0.593)*0.5*(-1*(-P664/($M$1*3/2)+1)*(-P664/($M$1*3/2)+1)*(-P664/($M$1*3/2)+1)-1*(-P664/($M$1*3/2)+1)*(-P664/($M$1*3/2)+1)+(-P664/($M$1*3/2)+1)+1)</f>
        <v>0.273522219542264</v>
      </c>
      <c r="R664" s="2" t="n">
        <f aca="false">+P664*P664*P664*0.613*Q664*$M$4</f>
        <v>5.66308276228817</v>
      </c>
      <c r="S664" s="3" t="n">
        <f aca="false">+P664*P664*P664*0.613*Q664*$M$4*24</f>
        <v>135.913986294916</v>
      </c>
      <c r="T664" s="3" t="n">
        <f aca="false">+P664*P664*P664*0.613*$M$2*$M$4*24</f>
        <v>273.066666666667</v>
      </c>
      <c r="U664" s="3"/>
      <c r="V664" s="3"/>
    </row>
    <row r="665" customFormat="false" ht="12.8" hidden="false" customHeight="false" outlineLevel="0" collapsed="false">
      <c r="D665" s="1"/>
      <c r="E665" s="1"/>
      <c r="F665" s="1"/>
      <c r="H665" s="1"/>
      <c r="I665" s="1"/>
      <c r="N665" s="1" t="n">
        <v>20211025</v>
      </c>
      <c r="O665" s="1" t="n">
        <v>38</v>
      </c>
      <c r="P665" s="1" t="n">
        <f aca="false">+O665/10</f>
        <v>3.8</v>
      </c>
      <c r="Q665" s="2" t="n">
        <f aca="false">+($M$2/0.593)*0.5*(-1*(-P665/($M$1*3/2)+1)*(-P665/($M$1*3/2)+1)*(-P665/($M$1*3/2)+1)-1*(-P665/($M$1*3/2)+1)*(-P665/($M$1*3/2)+1)+(-P665/($M$1*3/2)+1)+1)</f>
        <v>0.3457911881567</v>
      </c>
      <c r="R665" s="2" t="n">
        <f aca="false">+P665*P665*P665*0.613*Q665*$M$4</f>
        <v>17.8957916284816</v>
      </c>
      <c r="S665" s="3" t="n">
        <f aca="false">+P665*P665*P665*0.613*Q665*$M$4*24</f>
        <v>429.498999083558</v>
      </c>
      <c r="T665" s="3" t="n">
        <f aca="false">+P665*P665*P665*0.613*$M$2*$M$4*24</f>
        <v>682.567152575316</v>
      </c>
      <c r="U665" s="3"/>
      <c r="V665" s="3"/>
    </row>
    <row r="666" customFormat="false" ht="12.8" hidden="false" customHeight="false" outlineLevel="0" collapsed="false">
      <c r="D666" s="1"/>
      <c r="E666" s="1"/>
      <c r="F666" s="1"/>
      <c r="H666" s="1"/>
      <c r="I666" s="1"/>
      <c r="N666" s="1" t="n">
        <v>20211026</v>
      </c>
      <c r="O666" s="1" t="n">
        <v>53</v>
      </c>
      <c r="P666" s="1" t="n">
        <f aca="false">+O666/10</f>
        <v>5.3</v>
      </c>
      <c r="Q666" s="2" t="n">
        <f aca="false">+($M$2/0.593)*0.5*(-1*(-P666/($M$1*3/2)+1)*(-P666/($M$1*3/2)+1)*(-P666/($M$1*3/2)+1)-1*(-P666/($M$1*3/2)+1)*(-P666/($M$1*3/2)+1)+(-P666/($M$1*3/2)+1)+1)</f>
        <v>0.431468643555107</v>
      </c>
      <c r="R666" s="2" t="n">
        <f aca="false">+P666*P666*P666*0.613*Q666*$M$4</f>
        <v>60.5847124290226</v>
      </c>
      <c r="S666" s="3" t="n">
        <f aca="false">+P666*P666*P666*0.613*Q666*$M$4*24</f>
        <v>1454.03309829654</v>
      </c>
      <c r="T666" s="3" t="n">
        <f aca="false">+P666*P666*P666*0.613*$M$2*$M$4*24</f>
        <v>1851.91992225462</v>
      </c>
      <c r="U666" s="3"/>
      <c r="V666" s="3"/>
    </row>
    <row r="667" customFormat="false" ht="12.8" hidden="false" customHeight="false" outlineLevel="0" collapsed="false">
      <c r="D667" s="1"/>
      <c r="E667" s="1"/>
      <c r="F667" s="1"/>
      <c r="H667" s="1"/>
      <c r="I667" s="1"/>
      <c r="N667" s="1" t="n">
        <v>20211027</v>
      </c>
      <c r="O667" s="1" t="n">
        <v>43</v>
      </c>
      <c r="P667" s="1" t="n">
        <f aca="false">+O667/10</f>
        <v>4.3</v>
      </c>
      <c r="Q667" s="2" t="n">
        <f aca="false">+($M$2/0.593)*0.5*(-1*(-P667/($M$1*3/2)+1)*(-P667/($M$1*3/2)+1)*(-P667/($M$1*3/2)+1)-1*(-P667/($M$1*3/2)+1)*(-P667/($M$1*3/2)+1)+(-P667/($M$1*3/2)+1)+1)</f>
        <v>0.377291525806536</v>
      </c>
      <c r="R667" s="2" t="n">
        <f aca="false">+P667*P667*P667*0.613*Q667*$M$4</f>
        <v>28.2923238197351</v>
      </c>
      <c r="S667" s="3" t="n">
        <f aca="false">+P667*P667*P667*0.613*Q667*$M$4*24</f>
        <v>679.015771673643</v>
      </c>
      <c r="T667" s="3" t="n">
        <f aca="false">+P667*P667*P667*0.613*$M$2*$M$4*24</f>
        <v>989.008357628766</v>
      </c>
      <c r="U667" s="3"/>
      <c r="V667" s="3"/>
    </row>
    <row r="668" customFormat="false" ht="12.8" hidden="false" customHeight="false" outlineLevel="0" collapsed="false">
      <c r="D668" s="1"/>
      <c r="E668" s="1"/>
      <c r="F668" s="1"/>
      <c r="H668" s="1"/>
      <c r="I668" s="1"/>
      <c r="N668" s="1" t="n">
        <v>20211028</v>
      </c>
      <c r="O668" s="1" t="n">
        <v>35</v>
      </c>
      <c r="P668" s="1" t="n">
        <f aca="false">+O668/10</f>
        <v>3.5</v>
      </c>
      <c r="Q668" s="2" t="n">
        <f aca="false">+($M$2/0.593)*0.5*(-1*(-P668/($M$1*3/2)+1)*(-P668/($M$1*3/2)+1)*(-P668/($M$1*3/2)+1)-1*(-P668/($M$1*3/2)+1)*(-P668/($M$1*3/2)+1)+(-P668/($M$1*3/2)+1)+1)</f>
        <v>0.325427982798649</v>
      </c>
      <c r="R668" s="2" t="n">
        <f aca="false">+P668*P668*P668*0.613*Q668*$M$4</f>
        <v>13.1596770018966</v>
      </c>
      <c r="S668" s="3" t="n">
        <f aca="false">+P668*P668*P668*0.613*Q668*$M$4*24</f>
        <v>315.832248045518</v>
      </c>
      <c r="T668" s="3" t="n">
        <f aca="false">+P668*P668*P668*0.613*$M$2*$M$4*24</f>
        <v>533.333333333333</v>
      </c>
      <c r="U668" s="3"/>
      <c r="V668" s="3"/>
    </row>
    <row r="669" customFormat="false" ht="12.8" hidden="false" customHeight="false" outlineLevel="0" collapsed="false">
      <c r="D669" s="1"/>
      <c r="E669" s="1"/>
      <c r="F669" s="1"/>
      <c r="H669" s="1"/>
      <c r="I669" s="1"/>
      <c r="N669" s="1" t="n">
        <v>20211029</v>
      </c>
      <c r="O669" s="1" t="n">
        <v>43</v>
      </c>
      <c r="P669" s="1" t="n">
        <f aca="false">+O669/10</f>
        <v>4.3</v>
      </c>
      <c r="Q669" s="2" t="n">
        <f aca="false">+($M$2/0.593)*0.5*(-1*(-P669/($M$1*3/2)+1)*(-P669/($M$1*3/2)+1)*(-P669/($M$1*3/2)+1)-1*(-P669/($M$1*3/2)+1)*(-P669/($M$1*3/2)+1)+(-P669/($M$1*3/2)+1)+1)</f>
        <v>0.377291525806536</v>
      </c>
      <c r="R669" s="2" t="n">
        <f aca="false">+P669*P669*P669*0.613*Q669*$M$4</f>
        <v>28.2923238197351</v>
      </c>
      <c r="S669" s="3" t="n">
        <f aca="false">+P669*P669*P669*0.613*Q669*$M$4*24</f>
        <v>679.015771673643</v>
      </c>
      <c r="T669" s="3" t="n">
        <f aca="false">+P669*P669*P669*0.613*$M$2*$M$4*24</f>
        <v>989.008357628766</v>
      </c>
      <c r="U669" s="3"/>
      <c r="V669" s="3"/>
    </row>
    <row r="670" customFormat="false" ht="12.8" hidden="false" customHeight="false" outlineLevel="0" collapsed="false">
      <c r="D670" s="1"/>
      <c r="E670" s="1"/>
      <c r="F670" s="1"/>
      <c r="H670" s="1"/>
      <c r="I670" s="1"/>
      <c r="N670" s="1" t="n">
        <v>20211030</v>
      </c>
      <c r="O670" s="1" t="n">
        <v>42</v>
      </c>
      <c r="P670" s="1" t="n">
        <f aca="false">+O670/10</f>
        <v>4.2</v>
      </c>
      <c r="Q670" s="2" t="n">
        <f aca="false">+($M$2/0.593)*0.5*(-1*(-P670/($M$1*3/2)+1)*(-P670/($M$1*3/2)+1)*(-P670/($M$1*3/2)+1)-1*(-P670/($M$1*3/2)+1)*(-P670/($M$1*3/2)+1)+(-P670/($M$1*3/2)+1)+1)</f>
        <v>0.371231971377558</v>
      </c>
      <c r="R670" s="2" t="n">
        <f aca="false">+P670*P670*P670*0.613*Q670*$M$4</f>
        <v>25.9405658609706</v>
      </c>
      <c r="S670" s="3" t="n">
        <f aca="false">+P670*P670*P670*0.613*Q670*$M$4*24</f>
        <v>622.573580663294</v>
      </c>
      <c r="T670" s="3" t="n">
        <f aca="false">+P670*P670*P670*0.613*$M$2*$M$4*24</f>
        <v>921.6</v>
      </c>
      <c r="U670" s="3"/>
      <c r="V670" s="3"/>
    </row>
    <row r="671" customFormat="false" ht="12.8" hidden="false" customHeight="false" outlineLevel="0" collapsed="false">
      <c r="D671" s="1"/>
      <c r="E671" s="1"/>
      <c r="F671" s="1"/>
      <c r="H671" s="1"/>
      <c r="I671" s="1"/>
      <c r="N671" s="1" t="n">
        <v>20211031</v>
      </c>
      <c r="O671" s="1" t="n">
        <v>46</v>
      </c>
      <c r="P671" s="1" t="n">
        <f aca="false">+O671/10</f>
        <v>4.6</v>
      </c>
      <c r="Q671" s="2" t="n">
        <f aca="false">+($M$2/0.593)*0.5*(-1*(-P671/($M$1*3/2)+1)*(-P671/($M$1*3/2)+1)*(-P671/($M$1*3/2)+1)-1*(-P671/($M$1*3/2)+1)*(-P671/($M$1*3/2)+1)+(-P671/($M$1*3/2)+1)+1)</f>
        <v>0.394760035026049</v>
      </c>
      <c r="R671" s="2" t="n">
        <f aca="false">+P671*P671*P671*0.613*Q671*$M$4</f>
        <v>36.2403911533417</v>
      </c>
      <c r="S671" s="3" t="n">
        <f aca="false">+P671*P671*P671*0.613*Q671*$M$4*24</f>
        <v>869.769387680201</v>
      </c>
      <c r="T671" s="3" t="n">
        <f aca="false">+P671*P671*P671*0.613*$M$2*$M$4*24</f>
        <v>1210.7879494655</v>
      </c>
      <c r="U671" s="3" t="n">
        <f aca="false">SUM(S641:S671)</f>
        <v>24631.521714789</v>
      </c>
      <c r="V671" s="3" t="n">
        <f aca="false">SUM(T641:T671)</f>
        <v>32088.443148688</v>
      </c>
    </row>
    <row r="672" customFormat="false" ht="12.8" hidden="false" customHeight="false" outlineLevel="0" collapsed="false">
      <c r="D672" s="1"/>
      <c r="E672" s="1"/>
      <c r="F672" s="1"/>
      <c r="H672" s="1"/>
      <c r="I672" s="1"/>
      <c r="N672" s="1" t="n">
        <v>20211101</v>
      </c>
      <c r="O672" s="1" t="n">
        <v>52</v>
      </c>
      <c r="P672" s="1" t="n">
        <f aca="false">+O672/10</f>
        <v>5.2</v>
      </c>
      <c r="Q672" s="2" t="n">
        <f aca="false">+($M$2/0.593)*0.5*(-1*(-P672/($M$1*3/2)+1)*(-P672/($M$1*3/2)+1)*(-P672/($M$1*3/2)+1)-1*(-P672/($M$1*3/2)+1)*(-P672/($M$1*3/2)+1)+(-P672/($M$1*3/2)+1)+1)</f>
        <v>0.426565402111657</v>
      </c>
      <c r="R672" s="2" t="n">
        <f aca="false">+P672*P672*P672*0.613*Q672*$M$4</f>
        <v>56.5694376232934</v>
      </c>
      <c r="S672" s="3" t="n">
        <f aca="false">+P672*P672*P672*0.613*Q672*$M$4*24</f>
        <v>1357.66650295904</v>
      </c>
      <c r="T672" s="3" t="n">
        <f aca="false">+P672*P672*P672*0.613*$M$2*$M$4*24</f>
        <v>1749.05966958212</v>
      </c>
      <c r="U672" s="3"/>
      <c r="V672" s="3"/>
    </row>
    <row r="673" customFormat="false" ht="12.8" hidden="false" customHeight="false" outlineLevel="0" collapsed="false">
      <c r="D673" s="1"/>
      <c r="E673" s="1"/>
      <c r="F673" s="1"/>
      <c r="H673" s="1"/>
      <c r="I673" s="1"/>
      <c r="N673" s="1" t="n">
        <v>20211102</v>
      </c>
      <c r="O673" s="1" t="n">
        <v>25</v>
      </c>
      <c r="P673" s="1" t="n">
        <f aca="false">+O673/10</f>
        <v>2.5</v>
      </c>
      <c r="Q673" s="2" t="n">
        <f aca="false">+($M$2/0.593)*0.5*(-1*(-P673/($M$1*3/2)+1)*(-P673/($M$1*3/2)+1)*(-P673/($M$1*3/2)+1)-1*(-P673/($M$1*3/2)+1)*(-P673/($M$1*3/2)+1)+(-P673/($M$1*3/2)+1)+1)</f>
        <v>0.249348518161137</v>
      </c>
      <c r="R673" s="2" t="n">
        <f aca="false">+P673*P673*P673*0.613*Q673*$M$4</f>
        <v>3.67462495650297</v>
      </c>
      <c r="S673" s="3" t="n">
        <f aca="false">+P673*P673*P673*0.613*Q673*$M$4*24</f>
        <v>88.1909989560714</v>
      </c>
      <c r="T673" s="3" t="n">
        <f aca="false">+P673*P673*P673*0.613*$M$2*$M$4*24</f>
        <v>194.363459669582</v>
      </c>
      <c r="U673" s="3"/>
      <c r="V673" s="3"/>
    </row>
    <row r="674" customFormat="false" ht="12.8" hidden="false" customHeight="false" outlineLevel="0" collapsed="false">
      <c r="D674" s="1"/>
      <c r="E674" s="1"/>
      <c r="F674" s="1"/>
      <c r="H674" s="1"/>
      <c r="I674" s="1"/>
      <c r="N674" s="1" t="n">
        <v>20211103</v>
      </c>
      <c r="O674" s="1" t="n">
        <v>11</v>
      </c>
      <c r="P674" s="1" t="n">
        <f aca="false">+O674/10</f>
        <v>1.1</v>
      </c>
      <c r="Q674" s="2" t="n">
        <f aca="false">+($M$2/0.593)*0.5*(-1*(-P674/($M$1*3/2)+1)*(-P674/($M$1*3/2)+1)*(-P674/($M$1*3/2)+1)-1*(-P674/($M$1*3/2)+1)*(-P674/($M$1*3/2)+1)+(-P674/($M$1*3/2)+1)+1)</f>
        <v>0.120562054315422</v>
      </c>
      <c r="R674" s="2" t="n">
        <f aca="false">+P674*P674*P674*0.613*Q674*$M$4</f>
        <v>0.151347376656736</v>
      </c>
      <c r="S674" s="3" t="n">
        <f aca="false">+P674*P674*P674*0.613*Q674*$M$4*24</f>
        <v>3.63233703976166</v>
      </c>
      <c r="T674" s="3" t="n">
        <f aca="false">+P674*P674*P674*0.613*$M$2*$M$4*24</f>
        <v>16.5566569484937</v>
      </c>
      <c r="U674" s="3"/>
      <c r="V674" s="3"/>
    </row>
    <row r="675" customFormat="false" ht="12.8" hidden="false" customHeight="false" outlineLevel="0" collapsed="false">
      <c r="D675" s="1"/>
      <c r="E675" s="1"/>
      <c r="F675" s="1"/>
      <c r="H675" s="1"/>
      <c r="I675" s="1"/>
      <c r="N675" s="1" t="n">
        <v>20211104</v>
      </c>
      <c r="O675" s="1" t="n">
        <v>18</v>
      </c>
      <c r="P675" s="1" t="n">
        <f aca="false">+O675/10</f>
        <v>1.8</v>
      </c>
      <c r="Q675" s="2" t="n">
        <f aca="false">+($M$2/0.593)*0.5*(-1*(-P675/($M$1*3/2)+1)*(-P675/($M$1*3/2)+1)*(-P675/($M$1*3/2)+1)-1*(-P675/($M$1*3/2)+1)*(-P675/($M$1*3/2)+1)+(-P675/($M$1*3/2)+1)+1)</f>
        <v>0.188302545489923</v>
      </c>
      <c r="R675" s="2" t="n">
        <f aca="false">+P675*P675*P675*0.613*Q675*$M$4</f>
        <v>1.03576184551134</v>
      </c>
      <c r="S675" s="3" t="n">
        <f aca="false">+P675*P675*P675*0.613*Q675*$M$4*24</f>
        <v>24.8582842922721</v>
      </c>
      <c r="T675" s="3" t="n">
        <f aca="false">+P675*P675*P675*0.613*$M$2*$M$4*24</f>
        <v>72.5457725947522</v>
      </c>
      <c r="U675" s="3"/>
      <c r="V675" s="3"/>
    </row>
    <row r="676" customFormat="false" ht="12.8" hidden="false" customHeight="false" outlineLevel="0" collapsed="false">
      <c r="D676" s="1"/>
      <c r="E676" s="1"/>
      <c r="F676" s="1"/>
      <c r="H676" s="1"/>
      <c r="I676" s="1"/>
      <c r="N676" s="1" t="n">
        <v>20211105</v>
      </c>
      <c r="O676" s="1" t="n">
        <v>25</v>
      </c>
      <c r="P676" s="1" t="n">
        <f aca="false">+O676/10</f>
        <v>2.5</v>
      </c>
      <c r="Q676" s="2" t="n">
        <f aca="false">+($M$2/0.593)*0.5*(-1*(-P676/($M$1*3/2)+1)*(-P676/($M$1*3/2)+1)*(-P676/($M$1*3/2)+1)-1*(-P676/($M$1*3/2)+1)*(-P676/($M$1*3/2)+1)+(-P676/($M$1*3/2)+1)+1)</f>
        <v>0.249348518161137</v>
      </c>
      <c r="R676" s="2" t="n">
        <f aca="false">+P676*P676*P676*0.613*Q676*$M$4</f>
        <v>3.67462495650297</v>
      </c>
      <c r="S676" s="3" t="n">
        <f aca="false">+P676*P676*P676*0.613*Q676*$M$4*24</f>
        <v>88.1909989560714</v>
      </c>
      <c r="T676" s="3" t="n">
        <f aca="false">+P676*P676*P676*0.613*$M$2*$M$4*24</f>
        <v>194.363459669582</v>
      </c>
      <c r="U676" s="3"/>
      <c r="V676" s="3"/>
    </row>
    <row r="677" customFormat="false" ht="12.8" hidden="false" customHeight="false" outlineLevel="0" collapsed="false">
      <c r="D677" s="1"/>
      <c r="E677" s="1"/>
      <c r="F677" s="1"/>
      <c r="H677" s="1"/>
      <c r="I677" s="1"/>
      <c r="N677" s="1" t="n">
        <v>20211106</v>
      </c>
      <c r="O677" s="1" t="n">
        <v>62</v>
      </c>
      <c r="P677" s="1" t="n">
        <f aca="false">+O677/10</f>
        <v>6.2</v>
      </c>
      <c r="Q677" s="2" t="n">
        <f aca="false">+($M$2/0.593)*0.5*(-1*(-P677/($M$1*3/2)+1)*(-P677/($M$1*3/2)+1)*(-P677/($M$1*3/2)+1)-1*(-P677/($M$1*3/2)+1)*(-P677/($M$1*3/2)+1)+(-P677/($M$1*3/2)+1)+1)</f>
        <v>0.47065591274032</v>
      </c>
      <c r="R677" s="2" t="n">
        <f aca="false">+P677*P677*P677*0.613*Q677*$M$4</f>
        <v>105.794914060443</v>
      </c>
      <c r="S677" s="3" t="n">
        <f aca="false">+P677*P677*P677*0.613*Q677*$M$4*24</f>
        <v>2539.07793745063</v>
      </c>
      <c r="T677" s="3" t="n">
        <f aca="false">+P677*P677*P677*0.613*$M$2*$M$4*24</f>
        <v>2964.62429543246</v>
      </c>
      <c r="U677" s="3"/>
      <c r="V677" s="3"/>
    </row>
    <row r="678" customFormat="false" ht="12.8" hidden="false" customHeight="false" outlineLevel="0" collapsed="false">
      <c r="D678" s="1"/>
      <c r="E678" s="1"/>
      <c r="F678" s="1"/>
      <c r="H678" s="1"/>
      <c r="I678" s="1"/>
      <c r="N678" s="1" t="n">
        <v>20211107</v>
      </c>
      <c r="O678" s="1" t="n">
        <v>51</v>
      </c>
      <c r="P678" s="1" t="n">
        <f aca="false">+O678/10</f>
        <v>5.1</v>
      </c>
      <c r="Q678" s="2" t="n">
        <f aca="false">+($M$2/0.593)*0.5*(-1*(-P678/($M$1*3/2)+1)*(-P678/($M$1*3/2)+1)*(-P678/($M$1*3/2)+1)-1*(-P678/($M$1*3/2)+1)*(-P678/($M$1*3/2)+1)+(-P678/($M$1*3/2)+1)+1)</f>
        <v>0.421549731467152</v>
      </c>
      <c r="R678" s="2" t="n">
        <f aca="false">+P678*P678*P678*0.613*Q678*$M$4</f>
        <v>52.7406584965416</v>
      </c>
      <c r="S678" s="3" t="n">
        <f aca="false">+P678*P678*P678*0.613*Q678*$M$4*24</f>
        <v>1265.775803917</v>
      </c>
      <c r="T678" s="3" t="n">
        <f aca="false">+P678*P678*P678*0.613*$M$2*$M$4*24</f>
        <v>1650.0804664723</v>
      </c>
      <c r="U678" s="3"/>
      <c r="V678" s="3"/>
    </row>
    <row r="679" customFormat="false" ht="12.8" hidden="false" customHeight="false" outlineLevel="0" collapsed="false">
      <c r="D679" s="1"/>
      <c r="E679" s="1"/>
      <c r="F679" s="1"/>
      <c r="H679" s="1"/>
      <c r="I679" s="1"/>
      <c r="N679" s="1" t="n">
        <v>20211108</v>
      </c>
      <c r="O679" s="1" t="n">
        <v>23</v>
      </c>
      <c r="P679" s="1" t="n">
        <f aca="false">+O679/10</f>
        <v>2.3</v>
      </c>
      <c r="Q679" s="2" t="n">
        <f aca="false">+($M$2/0.593)*0.5*(-1*(-P679/($M$1*3/2)+1)*(-P679/($M$1*3/2)+1)*(-P679/($M$1*3/2)+1)-1*(-P679/($M$1*3/2)+1)*(-P679/($M$1*3/2)+1)+(-P679/($M$1*3/2)+1)+1)</f>
        <v>0.232575694272198</v>
      </c>
      <c r="R679" s="2" t="n">
        <f aca="false">+P679*P679*P679*0.613*Q679*$M$4</f>
        <v>2.66891066259668</v>
      </c>
      <c r="S679" s="3" t="n">
        <f aca="false">+P679*P679*P679*0.613*Q679*$M$4*24</f>
        <v>64.0538559023202</v>
      </c>
      <c r="T679" s="3" t="n">
        <f aca="false">+P679*P679*P679*0.613*$M$2*$M$4*24</f>
        <v>151.348493683187</v>
      </c>
      <c r="U679" s="3"/>
      <c r="V679" s="3"/>
    </row>
    <row r="680" customFormat="false" ht="12.8" hidden="false" customHeight="false" outlineLevel="0" collapsed="false">
      <c r="D680" s="1"/>
      <c r="E680" s="1"/>
      <c r="F680" s="1"/>
      <c r="H680" s="1"/>
      <c r="I680" s="1"/>
      <c r="N680" s="1" t="n">
        <v>20211109</v>
      </c>
      <c r="O680" s="1" t="n">
        <v>20</v>
      </c>
      <c r="P680" s="1" t="n">
        <f aca="false">+O680/10</f>
        <v>2</v>
      </c>
      <c r="Q680" s="2" t="n">
        <f aca="false">+($M$2/0.593)*0.5*(-1*(-P680/($M$1*3/2)+1)*(-P680/($M$1*3/2)+1)*(-P680/($M$1*3/2)+1)-1*(-P680/($M$1*3/2)+1)*(-P680/($M$1*3/2)+1)+(-P680/($M$1*3/2)+1)+1)</f>
        <v>0.206416692442073</v>
      </c>
      <c r="R680" s="2" t="n">
        <f aca="false">+P680*P680*P680*0.613*Q680*$M$4</f>
        <v>1.5574747135497</v>
      </c>
      <c r="S680" s="3" t="n">
        <f aca="false">+P680*P680*P680*0.613*Q680*$M$4*24</f>
        <v>37.3793931251927</v>
      </c>
      <c r="T680" s="3" t="n">
        <f aca="false">+P680*P680*P680*0.613*$M$2*$M$4*24</f>
        <v>99.514091350826</v>
      </c>
      <c r="U680" s="3"/>
      <c r="V680" s="3"/>
    </row>
    <row r="681" customFormat="false" ht="12.8" hidden="false" customHeight="false" outlineLevel="0" collapsed="false">
      <c r="D681" s="1"/>
      <c r="E681" s="1"/>
      <c r="F681" s="1"/>
      <c r="H681" s="1"/>
      <c r="I681" s="1"/>
      <c r="N681" s="1" t="n">
        <v>20211110</v>
      </c>
      <c r="O681" s="1" t="n">
        <v>12</v>
      </c>
      <c r="P681" s="1" t="n">
        <f aca="false">+O681/10</f>
        <v>1.2</v>
      </c>
      <c r="Q681" s="2" t="n">
        <f aca="false">+($M$2/0.593)*0.5*(-1*(-P681/($M$1*3/2)+1)*(-P681/($M$1*3/2)+1)*(-P681/($M$1*3/2)+1)-1*(-P681/($M$1*3/2)+1)*(-P681/($M$1*3/2)+1)+(-P681/($M$1*3/2)+1)+1)</f>
        <v>0.130658386324028</v>
      </c>
      <c r="R681" s="2" t="n">
        <f aca="false">+P681*P681*P681*0.613*Q681*$M$4</f>
        <v>0.212944893979045</v>
      </c>
      <c r="S681" s="3" t="n">
        <f aca="false">+P681*P681*P681*0.613*Q681*$M$4*24</f>
        <v>5.11067745549708</v>
      </c>
      <c r="T681" s="3" t="n">
        <f aca="false">+P681*P681*P681*0.613*$M$2*$M$4*24</f>
        <v>21.4950437317784</v>
      </c>
      <c r="U681" s="3"/>
      <c r="V681" s="3"/>
    </row>
    <row r="682" customFormat="false" ht="12.8" hidden="false" customHeight="false" outlineLevel="0" collapsed="false">
      <c r="D682" s="1"/>
      <c r="E682" s="1"/>
      <c r="F682" s="1"/>
      <c r="H682" s="1"/>
      <c r="I682" s="1"/>
      <c r="N682" s="1" t="n">
        <v>20211111</v>
      </c>
      <c r="O682" s="1" t="n">
        <v>17</v>
      </c>
      <c r="P682" s="1" t="n">
        <f aca="false">+O682/10</f>
        <v>1.7</v>
      </c>
      <c r="Q682" s="2" t="n">
        <f aca="false">+($M$2/0.593)*0.5*(-1*(-P682/($M$1*3/2)+1)*(-P682/($M$1*3/2)+1)*(-P682/($M$1*3/2)+1)-1*(-P682/($M$1*3/2)+1)*(-P682/($M$1*3/2)+1)+(-P682/($M$1*3/2)+1)+1)</f>
        <v>0.179040893562562</v>
      </c>
      <c r="R682" s="2" t="n">
        <f aca="false">+P682*P682*P682*0.613*Q682*$M$4</f>
        <v>0.829631442994563</v>
      </c>
      <c r="S682" s="3" t="n">
        <f aca="false">+P682*P682*P682*0.613*Q682*$M$4*24</f>
        <v>19.9111546318695</v>
      </c>
      <c r="T682" s="3" t="n">
        <f aca="false">+P682*P682*P682*0.613*$M$2*$M$4*24</f>
        <v>61.114091350826</v>
      </c>
      <c r="U682" s="3"/>
      <c r="V682" s="3"/>
    </row>
    <row r="683" customFormat="false" ht="12.8" hidden="false" customHeight="false" outlineLevel="0" collapsed="false">
      <c r="D683" s="1"/>
      <c r="E683" s="1"/>
      <c r="F683" s="1"/>
      <c r="H683" s="1"/>
      <c r="I683" s="1"/>
      <c r="N683" s="1" t="n">
        <v>20211112</v>
      </c>
      <c r="O683" s="1" t="n">
        <v>35</v>
      </c>
      <c r="P683" s="1" t="n">
        <f aca="false">+O683/10</f>
        <v>3.5</v>
      </c>
      <c r="Q683" s="2" t="n">
        <f aca="false">+($M$2/0.593)*0.5*(-1*(-P683/($M$1*3/2)+1)*(-P683/($M$1*3/2)+1)*(-P683/($M$1*3/2)+1)-1*(-P683/($M$1*3/2)+1)*(-P683/($M$1*3/2)+1)+(-P683/($M$1*3/2)+1)+1)</f>
        <v>0.325427982798649</v>
      </c>
      <c r="R683" s="2" t="n">
        <f aca="false">+P683*P683*P683*0.613*Q683*$M$4</f>
        <v>13.1596770018966</v>
      </c>
      <c r="S683" s="3" t="n">
        <f aca="false">+P683*P683*P683*0.613*Q683*$M$4*24</f>
        <v>315.832248045518</v>
      </c>
      <c r="T683" s="3" t="n">
        <f aca="false">+P683*P683*P683*0.613*$M$2*$M$4*24</f>
        <v>533.333333333333</v>
      </c>
      <c r="U683" s="3"/>
      <c r="V683" s="3"/>
    </row>
    <row r="684" customFormat="false" ht="12.8" hidden="false" customHeight="false" outlineLevel="0" collapsed="false">
      <c r="D684" s="1"/>
      <c r="E684" s="1"/>
      <c r="F684" s="1"/>
      <c r="H684" s="1"/>
      <c r="I684" s="1"/>
      <c r="N684" s="1" t="n">
        <v>20211113</v>
      </c>
      <c r="O684" s="1" t="n">
        <v>28</v>
      </c>
      <c r="P684" s="1" t="n">
        <f aca="false">+O684/10</f>
        <v>2.8</v>
      </c>
      <c r="Q684" s="2" t="n">
        <f aca="false">+($M$2/0.593)*0.5*(-1*(-P684/($M$1*3/2)+1)*(-P684/($M$1*3/2)+1)*(-P684/($M$1*3/2)+1)-1*(-P684/($M$1*3/2)+1)*(-P684/($M$1*3/2)+1)+(-P684/($M$1*3/2)+1)+1)</f>
        <v>0.273522219542264</v>
      </c>
      <c r="R684" s="2" t="n">
        <f aca="false">+P684*P684*P684*0.613*Q684*$M$4</f>
        <v>5.66308276228817</v>
      </c>
      <c r="S684" s="3" t="n">
        <f aca="false">+P684*P684*P684*0.613*Q684*$M$4*24</f>
        <v>135.913986294916</v>
      </c>
      <c r="T684" s="3" t="n">
        <f aca="false">+P684*P684*P684*0.613*$M$2*$M$4*24</f>
        <v>273.066666666667</v>
      </c>
      <c r="U684" s="3"/>
      <c r="V684" s="3"/>
    </row>
    <row r="685" customFormat="false" ht="12.8" hidden="false" customHeight="false" outlineLevel="0" collapsed="false">
      <c r="D685" s="1"/>
      <c r="E685" s="1"/>
      <c r="F685" s="1"/>
      <c r="H685" s="1"/>
      <c r="I685" s="1"/>
      <c r="N685" s="1" t="n">
        <v>20211114</v>
      </c>
      <c r="O685" s="1" t="n">
        <v>31</v>
      </c>
      <c r="P685" s="1" t="n">
        <f aca="false">+O685/10</f>
        <v>3.1</v>
      </c>
      <c r="Q685" s="2" t="n">
        <f aca="false">+($M$2/0.593)*0.5*(-1*(-P685/($M$1*3/2)+1)*(-P685/($M$1*3/2)+1)*(-P685/($M$1*3/2)+1)-1*(-P685/($M$1*3/2)+1)*(-P685/($M$1*3/2)+1)+(-P685/($M$1*3/2)+1)+1)</f>
        <v>0.29653035743398</v>
      </c>
      <c r="R685" s="2" t="n">
        <f aca="false">+P685*P685*P685*0.613*Q685*$M$4</f>
        <v>8.33183086407682</v>
      </c>
      <c r="S685" s="3" t="n">
        <f aca="false">+P685*P685*P685*0.613*Q685*$M$4*24</f>
        <v>199.963940737844</v>
      </c>
      <c r="T685" s="3" t="n">
        <f aca="false">+P685*P685*P685*0.613*$M$2*$M$4*24</f>
        <v>370.578036929057</v>
      </c>
      <c r="U685" s="3"/>
      <c r="V685" s="3"/>
    </row>
    <row r="686" customFormat="false" ht="12.8" hidden="false" customHeight="false" outlineLevel="0" collapsed="false">
      <c r="D686" s="1"/>
      <c r="E686" s="1"/>
      <c r="F686" s="1"/>
      <c r="H686" s="1"/>
      <c r="I686" s="1"/>
      <c r="N686" s="1" t="n">
        <v>20211115</v>
      </c>
      <c r="O686" s="1" t="n">
        <v>35</v>
      </c>
      <c r="P686" s="1" t="n">
        <f aca="false">+O686/10</f>
        <v>3.5</v>
      </c>
      <c r="Q686" s="2" t="n">
        <f aca="false">+($M$2/0.593)*0.5*(-1*(-P686/($M$1*3/2)+1)*(-P686/($M$1*3/2)+1)*(-P686/($M$1*3/2)+1)-1*(-P686/($M$1*3/2)+1)*(-P686/($M$1*3/2)+1)+(-P686/($M$1*3/2)+1)+1)</f>
        <v>0.325427982798649</v>
      </c>
      <c r="R686" s="2" t="n">
        <f aca="false">+P686*P686*P686*0.613*Q686*$M$4</f>
        <v>13.1596770018966</v>
      </c>
      <c r="S686" s="3" t="n">
        <f aca="false">+P686*P686*P686*0.613*Q686*$M$4*24</f>
        <v>315.832248045518</v>
      </c>
      <c r="T686" s="3" t="n">
        <f aca="false">+P686*P686*P686*0.613*$M$2*$M$4*24</f>
        <v>533.333333333333</v>
      </c>
      <c r="U686" s="3"/>
      <c r="V686" s="3"/>
    </row>
    <row r="687" customFormat="false" ht="12.8" hidden="false" customHeight="false" outlineLevel="0" collapsed="false">
      <c r="D687" s="1"/>
      <c r="E687" s="1"/>
      <c r="F687" s="1"/>
      <c r="H687" s="1"/>
      <c r="I687" s="1"/>
      <c r="N687" s="1" t="n">
        <v>20211116</v>
      </c>
      <c r="O687" s="1" t="n">
        <v>15</v>
      </c>
      <c r="P687" s="1" t="n">
        <f aca="false">+O687/10</f>
        <v>1.5</v>
      </c>
      <c r="Q687" s="2" t="n">
        <f aca="false">+($M$2/0.593)*0.5*(-1*(-P687/($M$1*3/2)+1)*(-P687/($M$1*3/2)+1)*(-P687/($M$1*3/2)+1)-1*(-P687/($M$1*3/2)+1)*(-P687/($M$1*3/2)+1)+(-P687/($M$1*3/2)+1)+1)</f>
        <v>0.16010487491916</v>
      </c>
      <c r="R687" s="2" t="n">
        <f aca="false">+P687*P687*P687*0.613*Q687*$M$4</f>
        <v>0.509641206809164</v>
      </c>
      <c r="S687" s="3" t="n">
        <f aca="false">+P687*P687*P687*0.613*Q687*$M$4*24</f>
        <v>12.2313889634199</v>
      </c>
      <c r="T687" s="3" t="n">
        <f aca="false">+P687*P687*P687*0.613*$M$2*$M$4*24</f>
        <v>41.9825072886297</v>
      </c>
      <c r="U687" s="3"/>
      <c r="V687" s="3"/>
    </row>
    <row r="688" customFormat="false" ht="12.8" hidden="false" customHeight="false" outlineLevel="0" collapsed="false">
      <c r="D688" s="1"/>
      <c r="E688" s="1"/>
      <c r="F688" s="1"/>
      <c r="H688" s="1"/>
      <c r="I688" s="1"/>
      <c r="N688" s="1" t="n">
        <v>20211117</v>
      </c>
      <c r="O688" s="1" t="n">
        <v>33</v>
      </c>
      <c r="P688" s="1" t="n">
        <f aca="false">+O688/10</f>
        <v>3.3</v>
      </c>
      <c r="Q688" s="2" t="n">
        <f aca="false">+($M$2/0.593)*0.5*(-1*(-P688/($M$1*3/2)+1)*(-P688/($M$1*3/2)+1)*(-P688/($M$1*3/2)+1)-1*(-P688/($M$1*3/2)+1)*(-P688/($M$1*3/2)+1)+(-P688/($M$1*3/2)+1)+1)</f>
        <v>0.311231068452854</v>
      </c>
      <c r="R688" s="2" t="n">
        <f aca="false">+P688*P688*P688*0.613*Q688*$M$4</f>
        <v>10.5489920715165</v>
      </c>
      <c r="S688" s="3" t="n">
        <f aca="false">+P688*P688*P688*0.613*Q688*$M$4*24</f>
        <v>253.175809716396</v>
      </c>
      <c r="T688" s="3" t="n">
        <f aca="false">+P688*P688*P688*0.613*$M$2*$M$4*24</f>
        <v>447.029737609329</v>
      </c>
      <c r="U688" s="3"/>
      <c r="V688" s="3"/>
    </row>
    <row r="689" customFormat="false" ht="12.8" hidden="false" customHeight="false" outlineLevel="0" collapsed="false">
      <c r="D689" s="1"/>
      <c r="E689" s="1"/>
      <c r="F689" s="1"/>
      <c r="H689" s="1"/>
      <c r="I689" s="1"/>
      <c r="N689" s="1" t="n">
        <v>20211118</v>
      </c>
      <c r="O689" s="1" t="n">
        <v>46</v>
      </c>
      <c r="P689" s="1" t="n">
        <f aca="false">+O689/10</f>
        <v>4.6</v>
      </c>
      <c r="Q689" s="2" t="n">
        <f aca="false">+($M$2/0.593)*0.5*(-1*(-P689/($M$1*3/2)+1)*(-P689/($M$1*3/2)+1)*(-P689/($M$1*3/2)+1)-1*(-P689/($M$1*3/2)+1)*(-P689/($M$1*3/2)+1)+(-P689/($M$1*3/2)+1)+1)</f>
        <v>0.394760035026049</v>
      </c>
      <c r="R689" s="2" t="n">
        <f aca="false">+P689*P689*P689*0.613*Q689*$M$4</f>
        <v>36.2403911533417</v>
      </c>
      <c r="S689" s="3" t="n">
        <f aca="false">+P689*P689*P689*0.613*Q689*$M$4*24</f>
        <v>869.769387680201</v>
      </c>
      <c r="T689" s="3" t="n">
        <f aca="false">+P689*P689*P689*0.613*$M$2*$M$4*24</f>
        <v>1210.7879494655</v>
      </c>
      <c r="U689" s="3"/>
      <c r="V689" s="3"/>
    </row>
    <row r="690" customFormat="false" ht="12.8" hidden="false" customHeight="false" outlineLevel="0" collapsed="false">
      <c r="D690" s="1"/>
      <c r="E690" s="1"/>
      <c r="F690" s="1"/>
      <c r="H690" s="1"/>
      <c r="I690" s="1"/>
      <c r="N690" s="1" t="n">
        <v>20211119</v>
      </c>
      <c r="O690" s="1" t="n">
        <v>37</v>
      </c>
      <c r="P690" s="1" t="n">
        <f aca="false">+O690/10</f>
        <v>3.7</v>
      </c>
      <c r="Q690" s="2" t="n">
        <f aca="false">+($M$2/0.593)*0.5*(-1*(-P690/($M$1*3/2)+1)*(-P690/($M$1*3/2)+1)*(-P690/($M$1*3/2)+1)-1*(-P690/($M$1*3/2)+1)*(-P690/($M$1*3/2)+1)+(-P690/($M$1*3/2)+1)+1)</f>
        <v>0.339126793089139</v>
      </c>
      <c r="R690" s="2" t="n">
        <f aca="false">+P690*P690*P690*0.613*Q690*$M$4</f>
        <v>16.2014348180076</v>
      </c>
      <c r="S690" s="3" t="n">
        <f aca="false">+P690*P690*P690*0.613*Q690*$M$4*24</f>
        <v>388.834435632183</v>
      </c>
      <c r="T690" s="3" t="n">
        <f aca="false">+P690*P690*P690*0.613*$M$2*$M$4*24</f>
        <v>630.085908649174</v>
      </c>
      <c r="U690" s="3"/>
      <c r="V690" s="3"/>
    </row>
    <row r="691" customFormat="false" ht="12.8" hidden="false" customHeight="false" outlineLevel="0" collapsed="false">
      <c r="D691" s="1"/>
      <c r="E691" s="1"/>
      <c r="F691" s="1"/>
      <c r="H691" s="1"/>
      <c r="I691" s="1"/>
      <c r="N691" s="1" t="n">
        <v>20211120</v>
      </c>
      <c r="O691" s="1" t="n">
        <v>35</v>
      </c>
      <c r="P691" s="1" t="n">
        <f aca="false">+O691/10</f>
        <v>3.5</v>
      </c>
      <c r="Q691" s="2" t="n">
        <f aca="false">+($M$2/0.593)*0.5*(-1*(-P691/($M$1*3/2)+1)*(-P691/($M$1*3/2)+1)*(-P691/($M$1*3/2)+1)-1*(-P691/($M$1*3/2)+1)*(-P691/($M$1*3/2)+1)+(-P691/($M$1*3/2)+1)+1)</f>
        <v>0.325427982798649</v>
      </c>
      <c r="R691" s="2" t="n">
        <f aca="false">+P691*P691*P691*0.613*Q691*$M$4</f>
        <v>13.1596770018966</v>
      </c>
      <c r="S691" s="3" t="n">
        <f aca="false">+P691*P691*P691*0.613*Q691*$M$4*24</f>
        <v>315.832248045518</v>
      </c>
      <c r="T691" s="3" t="n">
        <f aca="false">+P691*P691*P691*0.613*$M$2*$M$4*24</f>
        <v>533.333333333333</v>
      </c>
      <c r="U691" s="3"/>
      <c r="V691" s="3"/>
    </row>
    <row r="692" customFormat="false" ht="12.8" hidden="false" customHeight="false" outlineLevel="0" collapsed="false">
      <c r="D692" s="1"/>
      <c r="E692" s="1"/>
      <c r="F692" s="1"/>
      <c r="H692" s="1"/>
      <c r="I692" s="1"/>
      <c r="N692" s="1" t="n">
        <v>20211121</v>
      </c>
      <c r="O692" s="1" t="n">
        <v>25</v>
      </c>
      <c r="P692" s="1" t="n">
        <f aca="false">+O692/10</f>
        <v>2.5</v>
      </c>
      <c r="Q692" s="2" t="n">
        <f aca="false">+($M$2/0.593)*0.5*(-1*(-P692/($M$1*3/2)+1)*(-P692/($M$1*3/2)+1)*(-P692/($M$1*3/2)+1)-1*(-P692/($M$1*3/2)+1)*(-P692/($M$1*3/2)+1)+(-P692/($M$1*3/2)+1)+1)</f>
        <v>0.249348518161137</v>
      </c>
      <c r="R692" s="2" t="n">
        <f aca="false">+P692*P692*P692*0.613*Q692*$M$4</f>
        <v>3.67462495650297</v>
      </c>
      <c r="S692" s="3" t="n">
        <f aca="false">+P692*P692*P692*0.613*Q692*$M$4*24</f>
        <v>88.1909989560714</v>
      </c>
      <c r="T692" s="3" t="n">
        <f aca="false">+P692*P692*P692*0.613*$M$2*$M$4*24</f>
        <v>194.363459669582</v>
      </c>
      <c r="U692" s="3"/>
      <c r="V692" s="3"/>
    </row>
    <row r="693" customFormat="false" ht="12.8" hidden="false" customHeight="false" outlineLevel="0" collapsed="false">
      <c r="D693" s="1"/>
      <c r="E693" s="1"/>
      <c r="F693" s="1"/>
      <c r="H693" s="1"/>
      <c r="I693" s="1"/>
      <c r="N693" s="1" t="n">
        <v>20211122</v>
      </c>
      <c r="O693" s="1" t="n">
        <v>26</v>
      </c>
      <c r="P693" s="1" t="n">
        <f aca="false">+O693/10</f>
        <v>2.6</v>
      </c>
      <c r="Q693" s="2" t="n">
        <f aca="false">+($M$2/0.593)*0.5*(-1*(-P693/($M$1*3/2)+1)*(-P693/($M$1*3/2)+1)*(-P693/($M$1*3/2)+1)-1*(-P693/($M$1*3/2)+1)*(-P693/($M$1*3/2)+1)+(-P693/($M$1*3/2)+1)+1)</f>
        <v>0.257537111637928</v>
      </c>
      <c r="R693" s="2" t="n">
        <f aca="false">+P693*P693*P693*0.613*Q693*$M$4</f>
        <v>4.26919573773573</v>
      </c>
      <c r="S693" s="3" t="n">
        <f aca="false">+P693*P693*P693*0.613*Q693*$M$4*24</f>
        <v>102.460697705658</v>
      </c>
      <c r="T693" s="3" t="n">
        <f aca="false">+P693*P693*P693*0.613*$M$2*$M$4*24</f>
        <v>218.632458697765</v>
      </c>
      <c r="U693" s="3"/>
      <c r="V693" s="3"/>
    </row>
    <row r="694" customFormat="false" ht="12.8" hidden="false" customHeight="false" outlineLevel="0" collapsed="false">
      <c r="D694" s="1"/>
      <c r="E694" s="1"/>
      <c r="F694" s="1"/>
      <c r="H694" s="1"/>
      <c r="I694" s="1"/>
      <c r="N694" s="1" t="n">
        <v>20211123</v>
      </c>
      <c r="O694" s="1" t="n">
        <v>12</v>
      </c>
      <c r="P694" s="1" t="n">
        <f aca="false">+O694/10</f>
        <v>1.2</v>
      </c>
      <c r="Q694" s="2" t="n">
        <f aca="false">+($M$2/0.593)*0.5*(-1*(-P694/($M$1*3/2)+1)*(-P694/($M$1*3/2)+1)*(-P694/($M$1*3/2)+1)-1*(-P694/($M$1*3/2)+1)*(-P694/($M$1*3/2)+1)+(-P694/($M$1*3/2)+1)+1)</f>
        <v>0.130658386324028</v>
      </c>
      <c r="R694" s="2" t="n">
        <f aca="false">+P694*P694*P694*0.613*Q694*$M$4</f>
        <v>0.212944893979045</v>
      </c>
      <c r="S694" s="3" t="n">
        <f aca="false">+P694*P694*P694*0.613*Q694*$M$4*24</f>
        <v>5.11067745549708</v>
      </c>
      <c r="T694" s="3" t="n">
        <f aca="false">+P694*P694*P694*0.613*$M$2*$M$4*24</f>
        <v>21.4950437317784</v>
      </c>
      <c r="U694" s="3"/>
      <c r="V694" s="3"/>
    </row>
    <row r="695" customFormat="false" ht="12.8" hidden="false" customHeight="false" outlineLevel="0" collapsed="false">
      <c r="D695" s="1"/>
      <c r="E695" s="1"/>
      <c r="F695" s="1"/>
      <c r="H695" s="1"/>
      <c r="I695" s="1"/>
      <c r="N695" s="1" t="n">
        <v>20211124</v>
      </c>
      <c r="O695" s="1" t="n">
        <v>10</v>
      </c>
      <c r="P695" s="1" t="n">
        <f aca="false">+O695/10</f>
        <v>1</v>
      </c>
      <c r="Q695" s="2" t="n">
        <f aca="false">+($M$2/0.593)*0.5*(-1*(-P695/($M$1*3/2)+1)*(-P695/($M$1*3/2)+1)*(-P695/($M$1*3/2)+1)-1*(-P695/($M$1*3/2)+1)*(-P695/($M$1*3/2)+1)+(-P695/($M$1*3/2)+1)+1)</f>
        <v>0.110324118439666</v>
      </c>
      <c r="R695" s="2" t="n">
        <f aca="false">+P695*P695*P695*0.613*Q695*$M$4</f>
        <v>0.104053494130968</v>
      </c>
      <c r="S695" s="3" t="n">
        <f aca="false">+P695*P695*P695*0.613*Q695*$M$4*24</f>
        <v>2.49728385914324</v>
      </c>
      <c r="T695" s="3" t="n">
        <f aca="false">+P695*P695*P695*0.613*$M$2*$M$4*24</f>
        <v>12.4392614188533</v>
      </c>
      <c r="U695" s="3"/>
      <c r="V695" s="3"/>
    </row>
    <row r="696" customFormat="false" ht="12.8" hidden="false" customHeight="false" outlineLevel="0" collapsed="false">
      <c r="D696" s="1"/>
      <c r="E696" s="1"/>
      <c r="F696" s="1"/>
      <c r="H696" s="1"/>
      <c r="I696" s="1"/>
      <c r="N696" s="1" t="n">
        <v>20211125</v>
      </c>
      <c r="O696" s="1" t="n">
        <v>19</v>
      </c>
      <c r="P696" s="1" t="n">
        <f aca="false">+O696/10</f>
        <v>1.9</v>
      </c>
      <c r="Q696" s="2" t="n">
        <f aca="false">+($M$2/0.593)*0.5*(-1*(-P696/($M$1*3/2)+1)*(-P696/($M$1*3/2)+1)*(-P696/($M$1*3/2)+1)-1*(-P696/($M$1*3/2)+1)*(-P696/($M$1*3/2)+1)+(-P696/($M$1*3/2)+1)+1)</f>
        <v>0.197427574590686</v>
      </c>
      <c r="R696" s="2" t="n">
        <f aca="false">+P696*P696*P696*0.613*Q696*$M$4</f>
        <v>1.2771879596706</v>
      </c>
      <c r="S696" s="3" t="n">
        <f aca="false">+P696*P696*P696*0.613*Q696*$M$4*24</f>
        <v>30.6525110320943</v>
      </c>
      <c r="T696" s="3" t="n">
        <f aca="false">+P696*P696*P696*0.613*$M$2*$M$4*24</f>
        <v>85.3208940719145</v>
      </c>
      <c r="U696" s="3"/>
      <c r="V696" s="3"/>
    </row>
    <row r="697" customFormat="false" ht="12.8" hidden="false" customHeight="false" outlineLevel="0" collapsed="false">
      <c r="D697" s="1"/>
      <c r="E697" s="1"/>
      <c r="F697" s="1"/>
      <c r="H697" s="1"/>
      <c r="I697" s="1"/>
      <c r="N697" s="1" t="n">
        <v>20211126</v>
      </c>
      <c r="O697" s="1" t="n">
        <v>52</v>
      </c>
      <c r="P697" s="1" t="n">
        <f aca="false">+O697/10</f>
        <v>5.2</v>
      </c>
      <c r="Q697" s="2" t="n">
        <f aca="false">+($M$2/0.593)*0.5*(-1*(-P697/($M$1*3/2)+1)*(-P697/($M$1*3/2)+1)*(-P697/($M$1*3/2)+1)-1*(-P697/($M$1*3/2)+1)*(-P697/($M$1*3/2)+1)+(-P697/($M$1*3/2)+1)+1)</f>
        <v>0.426565402111657</v>
      </c>
      <c r="R697" s="2" t="n">
        <f aca="false">+P697*P697*P697*0.613*Q697*$M$4</f>
        <v>56.5694376232934</v>
      </c>
      <c r="S697" s="3" t="n">
        <f aca="false">+P697*P697*P697*0.613*Q697*$M$4*24</f>
        <v>1357.66650295904</v>
      </c>
      <c r="T697" s="3" t="n">
        <f aca="false">+P697*P697*P697*0.613*$M$2*$M$4*24</f>
        <v>1749.05966958212</v>
      </c>
      <c r="U697" s="3"/>
      <c r="V697" s="3"/>
    </row>
    <row r="698" customFormat="false" ht="12.8" hidden="false" customHeight="false" outlineLevel="0" collapsed="false">
      <c r="D698" s="1"/>
      <c r="E698" s="1"/>
      <c r="F698" s="1"/>
      <c r="H698" s="1"/>
      <c r="I698" s="1"/>
      <c r="N698" s="1" t="n">
        <v>20211127</v>
      </c>
      <c r="O698" s="1" t="n">
        <v>25</v>
      </c>
      <c r="P698" s="1" t="n">
        <f aca="false">+O698/10</f>
        <v>2.5</v>
      </c>
      <c r="Q698" s="2" t="n">
        <f aca="false">+($M$2/0.593)*0.5*(-1*(-P698/($M$1*3/2)+1)*(-P698/($M$1*3/2)+1)*(-P698/($M$1*3/2)+1)-1*(-P698/($M$1*3/2)+1)*(-P698/($M$1*3/2)+1)+(-P698/($M$1*3/2)+1)+1)</f>
        <v>0.249348518161137</v>
      </c>
      <c r="R698" s="2" t="n">
        <f aca="false">+P698*P698*P698*0.613*Q698*$M$4</f>
        <v>3.67462495650297</v>
      </c>
      <c r="S698" s="3" t="n">
        <f aca="false">+P698*P698*P698*0.613*Q698*$M$4*24</f>
        <v>88.1909989560714</v>
      </c>
      <c r="T698" s="3" t="n">
        <f aca="false">+P698*P698*P698*0.613*$M$2*$M$4*24</f>
        <v>194.363459669582</v>
      </c>
      <c r="U698" s="3"/>
      <c r="V698" s="3"/>
    </row>
    <row r="699" customFormat="false" ht="12.8" hidden="false" customHeight="false" outlineLevel="0" collapsed="false">
      <c r="D699" s="1"/>
      <c r="E699" s="1"/>
      <c r="F699" s="1"/>
      <c r="H699" s="1"/>
      <c r="I699" s="1"/>
      <c r="N699" s="1" t="n">
        <v>20211128</v>
      </c>
      <c r="O699" s="1" t="n">
        <v>20</v>
      </c>
      <c r="P699" s="1" t="n">
        <f aca="false">+O699/10</f>
        <v>2</v>
      </c>
      <c r="Q699" s="2" t="n">
        <f aca="false">+($M$2/0.593)*0.5*(-1*(-P699/($M$1*3/2)+1)*(-P699/($M$1*3/2)+1)*(-P699/($M$1*3/2)+1)-1*(-P699/($M$1*3/2)+1)*(-P699/($M$1*3/2)+1)+(-P699/($M$1*3/2)+1)+1)</f>
        <v>0.206416692442073</v>
      </c>
      <c r="R699" s="2" t="n">
        <f aca="false">+P699*P699*P699*0.613*Q699*$M$4</f>
        <v>1.5574747135497</v>
      </c>
      <c r="S699" s="3" t="n">
        <f aca="false">+P699*P699*P699*0.613*Q699*$M$4*24</f>
        <v>37.3793931251927</v>
      </c>
      <c r="T699" s="3" t="n">
        <f aca="false">+P699*P699*P699*0.613*$M$2*$M$4*24</f>
        <v>99.514091350826</v>
      </c>
      <c r="U699" s="3"/>
      <c r="V699" s="3"/>
    </row>
    <row r="700" customFormat="false" ht="12.8" hidden="false" customHeight="false" outlineLevel="0" collapsed="false">
      <c r="D700" s="1"/>
      <c r="E700" s="1"/>
      <c r="F700" s="1"/>
      <c r="H700" s="1"/>
      <c r="I700" s="1"/>
      <c r="N700" s="1" t="n">
        <v>20211129</v>
      </c>
      <c r="O700" s="1" t="n">
        <v>37</v>
      </c>
      <c r="P700" s="1" t="n">
        <f aca="false">+O700/10</f>
        <v>3.7</v>
      </c>
      <c r="Q700" s="2" t="n">
        <f aca="false">+($M$2/0.593)*0.5*(-1*(-P700/($M$1*3/2)+1)*(-P700/($M$1*3/2)+1)*(-P700/($M$1*3/2)+1)-1*(-P700/($M$1*3/2)+1)*(-P700/($M$1*3/2)+1)+(-P700/($M$1*3/2)+1)+1)</f>
        <v>0.339126793089139</v>
      </c>
      <c r="R700" s="2" t="n">
        <f aca="false">+P700*P700*P700*0.613*Q700*$M$4</f>
        <v>16.2014348180076</v>
      </c>
      <c r="S700" s="3" t="n">
        <f aca="false">+P700*P700*P700*0.613*Q700*$M$4*24</f>
        <v>388.834435632183</v>
      </c>
      <c r="T700" s="3" t="n">
        <f aca="false">+P700*P700*P700*0.613*$M$2*$M$4*24</f>
        <v>630.085908649174</v>
      </c>
      <c r="U700" s="3"/>
      <c r="V700" s="3"/>
    </row>
    <row r="701" customFormat="false" ht="12.8" hidden="false" customHeight="false" outlineLevel="0" collapsed="false">
      <c r="D701" s="1"/>
      <c r="E701" s="1"/>
      <c r="F701" s="1"/>
      <c r="H701" s="1"/>
      <c r="I701" s="1"/>
      <c r="N701" s="1" t="n">
        <v>20211130</v>
      </c>
      <c r="O701" s="1" t="n">
        <v>69</v>
      </c>
      <c r="P701" s="1" t="n">
        <f aca="false">+O701/10</f>
        <v>6.9</v>
      </c>
      <c r="Q701" s="2" t="n">
        <f aca="false">+($M$2/0.593)*0.5*(-1*(-P701/($M$1*3/2)+1)*(-P701/($M$1*3/2)+1)*(-P701/($M$1*3/2)+1)-1*(-P701/($M$1*3/2)+1)*(-P701/($M$1*3/2)+1)+(-P701/($M$1*3/2)+1)+1)</f>
        <v>0.495210782319959</v>
      </c>
      <c r="R701" s="2" t="n">
        <f aca="false">+P701*P701*P701*0.613*Q701*$M$4</f>
        <v>153.434692370446</v>
      </c>
      <c r="S701" s="3" t="n">
        <f aca="false">+P701*P701*P701*0.613*Q701*$M$4*24</f>
        <v>3682.43261689071</v>
      </c>
      <c r="T701" s="3" t="n">
        <f aca="false">+P701*P701*P701*0.613*$M$2*$M$4*24</f>
        <v>4086.40932944607</v>
      </c>
      <c r="U701" s="3" t="n">
        <f aca="false">SUM(S672:S701)</f>
        <v>14084.6497544189</v>
      </c>
      <c r="V701" s="3" t="n">
        <f aca="false">SUM(T672:T701)</f>
        <v>19040.2798833819</v>
      </c>
    </row>
    <row r="702" customFormat="false" ht="12.8" hidden="false" customHeight="false" outlineLevel="0" collapsed="false">
      <c r="D702" s="1"/>
      <c r="E702" s="1"/>
      <c r="F702" s="1"/>
      <c r="H702" s="1"/>
      <c r="I702" s="1"/>
      <c r="N702" s="1" t="n">
        <v>20211201</v>
      </c>
      <c r="O702" s="1" t="n">
        <v>71</v>
      </c>
      <c r="P702" s="1" t="n">
        <f aca="false">+O702/10</f>
        <v>7.1</v>
      </c>
      <c r="Q702" s="2" t="n">
        <f aca="false">+($M$2/0.593)*0.5*(-1*(-P702/($M$1*3/2)+1)*(-P702/($M$1*3/2)+1)*(-P702/($M$1*3/2)+1)-1*(-P702/($M$1*3/2)+1)*(-P702/($M$1*3/2)+1)+(-P702/($M$1*3/2)+1)+1)</f>
        <v>0.501312794189841</v>
      </c>
      <c r="R702" s="2" t="n">
        <f aca="false">+P702*P702*P702*0.613*Q702*$M$4</f>
        <v>169.227148786659</v>
      </c>
      <c r="S702" s="3" t="n">
        <f aca="false">+P702*P702*P702*0.613*Q702*$M$4*24</f>
        <v>4061.45157087981</v>
      </c>
      <c r="T702" s="3" t="n">
        <f aca="false">+P702*P702*P702*0.613*$M$2*$M$4*24</f>
        <v>4452.14849368319</v>
      </c>
      <c r="U702" s="3"/>
      <c r="V702" s="3"/>
    </row>
    <row r="703" customFormat="false" ht="12.8" hidden="false" customHeight="false" outlineLevel="0" collapsed="false">
      <c r="D703" s="1"/>
      <c r="E703" s="1"/>
      <c r="F703" s="1"/>
      <c r="H703" s="1"/>
      <c r="I703" s="1"/>
      <c r="N703" s="1" t="n">
        <v>20211202</v>
      </c>
      <c r="O703" s="1" t="n">
        <v>29</v>
      </c>
      <c r="P703" s="1" t="n">
        <f aca="false">+O703/10</f>
        <v>2.9</v>
      </c>
      <c r="Q703" s="2" t="n">
        <f aca="false">+($M$2/0.593)*0.5*(-1*(-P703/($M$1*3/2)+1)*(-P703/($M$1*3/2)+1)*(-P703/($M$1*3/2)+1)-1*(-P703/($M$1*3/2)+1)*(-P703/($M$1*3/2)+1)+(-P703/($M$1*3/2)+1)+1)</f>
        <v>0.281320157124253</v>
      </c>
      <c r="R703" s="2" t="n">
        <f aca="false">+P703*P703*P703*0.613*Q703*$M$4</f>
        <v>6.47114375409461</v>
      </c>
      <c r="S703" s="3" t="n">
        <f aca="false">+P703*P703*P703*0.613*Q703*$M$4*24</f>
        <v>155.307450098271</v>
      </c>
      <c r="T703" s="3" t="n">
        <f aca="false">+P703*P703*P703*0.613*$M$2*$M$4*24</f>
        <v>303.381146744412</v>
      </c>
      <c r="U703" s="3"/>
      <c r="V703" s="3"/>
    </row>
    <row r="704" customFormat="false" ht="12.8" hidden="false" customHeight="false" outlineLevel="0" collapsed="false">
      <c r="D704" s="1"/>
      <c r="E704" s="1"/>
      <c r="F704" s="1"/>
      <c r="H704" s="1"/>
      <c r="I704" s="1"/>
      <c r="N704" s="1" t="n">
        <v>20211203</v>
      </c>
      <c r="O704" s="1" t="n">
        <v>56</v>
      </c>
      <c r="P704" s="1" t="n">
        <f aca="false">+O704/10</f>
        <v>5.6</v>
      </c>
      <c r="Q704" s="2" t="n">
        <f aca="false">+($M$2/0.593)*0.5*(-1*(-P704/($M$1*3/2)+1)*(-P704/($M$1*3/2)+1)*(-P704/($M$1*3/2)+1)-1*(-P704/($M$1*3/2)+1)*(-P704/($M$1*3/2)+1)+(-P704/($M$1*3/2)+1)+1)</f>
        <v>0.44551090845135</v>
      </c>
      <c r="R704" s="2" t="n">
        <f aca="false">+P704*P704*P704*0.613*Q704*$M$4</f>
        <v>73.7918886526829</v>
      </c>
      <c r="S704" s="3" t="n">
        <f aca="false">+P704*P704*P704*0.613*Q704*$M$4*24</f>
        <v>1771.00532766439</v>
      </c>
      <c r="T704" s="3" t="n">
        <f aca="false">+P704*P704*P704*0.613*$M$2*$M$4*24</f>
        <v>2184.53333333333</v>
      </c>
      <c r="U704" s="3"/>
      <c r="V704" s="3"/>
    </row>
    <row r="705" customFormat="false" ht="12.8" hidden="false" customHeight="false" outlineLevel="0" collapsed="false">
      <c r="D705" s="1"/>
      <c r="E705" s="1"/>
      <c r="F705" s="1"/>
      <c r="H705" s="1"/>
      <c r="I705" s="1"/>
      <c r="N705" s="1" t="n">
        <v>20211204</v>
      </c>
      <c r="O705" s="1" t="n">
        <v>35</v>
      </c>
      <c r="P705" s="1" t="n">
        <f aca="false">+O705/10</f>
        <v>3.5</v>
      </c>
      <c r="Q705" s="2" t="n">
        <f aca="false">+($M$2/0.593)*0.5*(-1*(-P705/($M$1*3/2)+1)*(-P705/($M$1*3/2)+1)*(-P705/($M$1*3/2)+1)-1*(-P705/($M$1*3/2)+1)*(-P705/($M$1*3/2)+1)+(-P705/($M$1*3/2)+1)+1)</f>
        <v>0.325427982798649</v>
      </c>
      <c r="R705" s="2" t="n">
        <f aca="false">+P705*P705*P705*0.613*Q705*$M$4</f>
        <v>13.1596770018966</v>
      </c>
      <c r="S705" s="3" t="n">
        <f aca="false">+P705*P705*P705*0.613*Q705*$M$4*24</f>
        <v>315.832248045518</v>
      </c>
      <c r="T705" s="3" t="n">
        <f aca="false">+P705*P705*P705*0.613*$M$2*$M$4*24</f>
        <v>533.333333333333</v>
      </c>
      <c r="U705" s="3"/>
      <c r="V705" s="3"/>
    </row>
    <row r="706" customFormat="false" ht="12.8" hidden="false" customHeight="false" outlineLevel="0" collapsed="false">
      <c r="D706" s="1"/>
      <c r="E706" s="1"/>
      <c r="F706" s="1"/>
      <c r="H706" s="1"/>
      <c r="I706" s="1"/>
      <c r="N706" s="1" t="n">
        <v>20211205</v>
      </c>
      <c r="O706" s="1" t="n">
        <v>28</v>
      </c>
      <c r="P706" s="1" t="n">
        <f aca="false">+O706/10</f>
        <v>2.8</v>
      </c>
      <c r="Q706" s="2" t="n">
        <f aca="false">+($M$2/0.593)*0.5*(-1*(-P706/($M$1*3/2)+1)*(-P706/($M$1*3/2)+1)*(-P706/($M$1*3/2)+1)-1*(-P706/($M$1*3/2)+1)*(-P706/($M$1*3/2)+1)+(-P706/($M$1*3/2)+1)+1)</f>
        <v>0.273522219542264</v>
      </c>
      <c r="R706" s="2" t="n">
        <f aca="false">+P706*P706*P706*0.613*Q706*$M$4</f>
        <v>5.66308276228817</v>
      </c>
      <c r="S706" s="3" t="n">
        <f aca="false">+P706*P706*P706*0.613*Q706*$M$4*24</f>
        <v>135.913986294916</v>
      </c>
      <c r="T706" s="3" t="n">
        <f aca="false">+P706*P706*P706*0.613*$M$2*$M$4*24</f>
        <v>273.066666666667</v>
      </c>
      <c r="U706" s="3"/>
      <c r="V706" s="3"/>
    </row>
    <row r="707" customFormat="false" ht="12.8" hidden="false" customHeight="false" outlineLevel="0" collapsed="false">
      <c r="D707" s="1"/>
      <c r="E707" s="1"/>
      <c r="F707" s="1"/>
      <c r="H707" s="1"/>
      <c r="I707" s="1"/>
      <c r="N707" s="1" t="n">
        <v>20211206</v>
      </c>
      <c r="O707" s="1" t="n">
        <v>29</v>
      </c>
      <c r="P707" s="1" t="n">
        <f aca="false">+O707/10</f>
        <v>2.9</v>
      </c>
      <c r="Q707" s="2" t="n">
        <f aca="false">+($M$2/0.593)*0.5*(-1*(-P707/($M$1*3/2)+1)*(-P707/($M$1*3/2)+1)*(-P707/($M$1*3/2)+1)-1*(-P707/($M$1*3/2)+1)*(-P707/($M$1*3/2)+1)+(-P707/($M$1*3/2)+1)+1)</f>
        <v>0.281320157124253</v>
      </c>
      <c r="R707" s="2" t="n">
        <f aca="false">+P707*P707*P707*0.613*Q707*$M$4</f>
        <v>6.47114375409461</v>
      </c>
      <c r="S707" s="3" t="n">
        <f aca="false">+P707*P707*P707*0.613*Q707*$M$4*24</f>
        <v>155.307450098271</v>
      </c>
      <c r="T707" s="3" t="n">
        <f aca="false">+P707*P707*P707*0.613*$M$2*$M$4*24</f>
        <v>303.381146744412</v>
      </c>
      <c r="U707" s="3"/>
      <c r="V707" s="3"/>
    </row>
    <row r="708" customFormat="false" ht="12.8" hidden="false" customHeight="false" outlineLevel="0" collapsed="false">
      <c r="D708" s="1"/>
      <c r="E708" s="1"/>
      <c r="F708" s="1"/>
      <c r="H708" s="1"/>
      <c r="I708" s="1"/>
      <c r="N708" s="1" t="n">
        <v>20211207</v>
      </c>
      <c r="O708" s="1" t="n">
        <v>47</v>
      </c>
      <c r="P708" s="1" t="n">
        <f aca="false">+O708/10</f>
        <v>4.7</v>
      </c>
      <c r="Q708" s="2" t="n">
        <f aca="false">+($M$2/0.593)*0.5*(-1*(-P708/($M$1*3/2)+1)*(-P708/($M$1*3/2)+1)*(-P708/($M$1*3/2)+1)-1*(-P708/($M$1*3/2)+1)*(-P708/($M$1*3/2)+1)+(-P708/($M$1*3/2)+1)+1)</f>
        <v>0.400348525334153</v>
      </c>
      <c r="R708" s="2" t="n">
        <f aca="false">+P708*P708*P708*0.613*Q708*$M$4</f>
        <v>39.2028832831433</v>
      </c>
      <c r="S708" s="3" t="n">
        <f aca="false">+P708*P708*P708*0.613*Q708*$M$4*24</f>
        <v>940.869198795438</v>
      </c>
      <c r="T708" s="3" t="n">
        <f aca="false">+P708*P708*P708*0.613*$M$2*$M$4*24</f>
        <v>1291.4814382896</v>
      </c>
      <c r="U708" s="3"/>
      <c r="V708" s="3"/>
    </row>
    <row r="709" customFormat="false" ht="12.8" hidden="false" customHeight="false" outlineLevel="0" collapsed="false">
      <c r="D709" s="1"/>
      <c r="E709" s="1"/>
      <c r="F709" s="1"/>
      <c r="H709" s="1"/>
      <c r="I709" s="1"/>
      <c r="N709" s="1" t="n">
        <v>20211208</v>
      </c>
      <c r="O709" s="1" t="n">
        <v>45</v>
      </c>
      <c r="P709" s="1" t="n">
        <f aca="false">+O709/10</f>
        <v>4.5</v>
      </c>
      <c r="Q709" s="2" t="n">
        <f aca="false">+($M$2/0.593)*0.5*(-1*(-P709/($M$1*3/2)+1)*(-P709/($M$1*3/2)+1)*(-P709/($M$1*3/2)+1)-1*(-P709/($M$1*3/2)+1)*(-P709/($M$1*3/2)+1)+(-P709/($M$1*3/2)+1)+1)</f>
        <v>0.389054846053559</v>
      </c>
      <c r="R709" s="2" t="n">
        <f aca="false">+P709*P709*P709*0.613*Q709*$M$4</f>
        <v>33.4375595787492</v>
      </c>
      <c r="S709" s="3" t="n">
        <f aca="false">+P709*P709*P709*0.613*Q709*$M$4*24</f>
        <v>802.501429889982</v>
      </c>
      <c r="T709" s="3" t="n">
        <f aca="false">+P709*P709*P709*0.613*$M$2*$M$4*24</f>
        <v>1133.527696793</v>
      </c>
      <c r="U709" s="3"/>
      <c r="V709" s="3"/>
    </row>
    <row r="710" customFormat="false" ht="12.8" hidden="false" customHeight="false" outlineLevel="0" collapsed="false">
      <c r="D710" s="1"/>
      <c r="E710" s="1"/>
      <c r="F710" s="1"/>
      <c r="H710" s="1"/>
      <c r="I710" s="1"/>
      <c r="N710" s="1" t="n">
        <v>20211209</v>
      </c>
      <c r="O710" s="1" t="n">
        <v>39</v>
      </c>
      <c r="P710" s="1" t="n">
        <f aca="false">+O710/10</f>
        <v>3.9</v>
      </c>
      <c r="Q710" s="2" t="n">
        <f aca="false">+($M$2/0.593)*0.5*(-1*(-P710/($M$1*3/2)+1)*(-P710/($M$1*3/2)+1)*(-P710/($M$1*3/2)+1)-1*(-P710/($M$1*3/2)+1)*(-P710/($M$1*3/2)+1)+(-P710/($M$1*3/2)+1)+1)</f>
        <v>0.352333191942101</v>
      </c>
      <c r="R710" s="2" t="n">
        <f aca="false">+P710*P710*P710*0.613*Q710*$M$4</f>
        <v>19.7121312423959</v>
      </c>
      <c r="S710" s="3" t="n">
        <f aca="false">+P710*P710*P710*0.613*Q710*$M$4*24</f>
        <v>473.091149817501</v>
      </c>
      <c r="T710" s="3" t="n">
        <f aca="false">+P710*P710*P710*0.613*$M$2*$M$4*24</f>
        <v>737.884548104956</v>
      </c>
      <c r="U710" s="3"/>
      <c r="V710" s="3"/>
    </row>
    <row r="711" customFormat="false" ht="12.8" hidden="false" customHeight="false" outlineLevel="0" collapsed="false">
      <c r="D711" s="1"/>
      <c r="E711" s="1"/>
      <c r="F711" s="1"/>
      <c r="H711" s="1"/>
      <c r="I711" s="1"/>
      <c r="N711" s="1" t="n">
        <v>20211210</v>
      </c>
      <c r="O711" s="1" t="n">
        <v>30</v>
      </c>
      <c r="P711" s="1" t="n">
        <f aca="false">+O711/10</f>
        <v>3</v>
      </c>
      <c r="Q711" s="2" t="n">
        <f aca="false">+($M$2/0.593)*0.5*(-1*(-P711/($M$1*3/2)+1)*(-P711/($M$1*3/2)+1)*(-P711/($M$1*3/2)+1)-1*(-P711/($M$1*3/2)+1)*(-P711/($M$1*3/2)+1)+(-P711/($M$1*3/2)+1)+1)</f>
        <v>0.288989299229084</v>
      </c>
      <c r="R711" s="2" t="n">
        <f aca="false">+P711*P711*P711*0.613*Q711*$M$4</f>
        <v>7.35921902632432</v>
      </c>
      <c r="S711" s="3" t="n">
        <f aca="false">+P711*P711*P711*0.613*Q711*$M$4*24</f>
        <v>176.621256631784</v>
      </c>
      <c r="T711" s="3" t="n">
        <f aca="false">+P711*P711*P711*0.613*$M$2*$M$4*24</f>
        <v>335.860058309038</v>
      </c>
      <c r="U711" s="3"/>
      <c r="V711" s="3"/>
    </row>
    <row r="712" customFormat="false" ht="12.8" hidden="false" customHeight="false" outlineLevel="0" collapsed="false">
      <c r="D712" s="1"/>
      <c r="E712" s="1"/>
      <c r="F712" s="1"/>
      <c r="H712" s="1"/>
      <c r="I712" s="1"/>
      <c r="N712" s="1" t="n">
        <v>20211211</v>
      </c>
      <c r="O712" s="1" t="n">
        <v>33</v>
      </c>
      <c r="P712" s="1" t="n">
        <f aca="false">+O712/10</f>
        <v>3.3</v>
      </c>
      <c r="Q712" s="2" t="n">
        <f aca="false">+($M$2/0.593)*0.5*(-1*(-P712/($M$1*3/2)+1)*(-P712/($M$1*3/2)+1)*(-P712/($M$1*3/2)+1)-1*(-P712/($M$1*3/2)+1)*(-P712/($M$1*3/2)+1)+(-P712/($M$1*3/2)+1)+1)</f>
        <v>0.311231068452854</v>
      </c>
      <c r="R712" s="2" t="n">
        <f aca="false">+P712*P712*P712*0.613*Q712*$M$4</f>
        <v>10.5489920715165</v>
      </c>
      <c r="S712" s="3" t="n">
        <f aca="false">+P712*P712*P712*0.613*Q712*$M$4*24</f>
        <v>253.175809716396</v>
      </c>
      <c r="T712" s="3" t="n">
        <f aca="false">+P712*P712*P712*0.613*$M$2*$M$4*24</f>
        <v>447.029737609329</v>
      </c>
      <c r="U712" s="3"/>
      <c r="V712" s="3"/>
    </row>
    <row r="713" customFormat="false" ht="12.8" hidden="false" customHeight="false" outlineLevel="0" collapsed="false">
      <c r="D713" s="1"/>
      <c r="E713" s="1"/>
      <c r="F713" s="1"/>
      <c r="H713" s="1"/>
      <c r="I713" s="1"/>
      <c r="N713" s="1" t="n">
        <v>20211212</v>
      </c>
      <c r="O713" s="1" t="n">
        <v>53</v>
      </c>
      <c r="P713" s="1" t="n">
        <f aca="false">+O713/10</f>
        <v>5.3</v>
      </c>
      <c r="Q713" s="2" t="n">
        <f aca="false">+($M$2/0.593)*0.5*(-1*(-P713/($M$1*3/2)+1)*(-P713/($M$1*3/2)+1)*(-P713/($M$1*3/2)+1)-1*(-P713/($M$1*3/2)+1)*(-P713/($M$1*3/2)+1)+(-P713/($M$1*3/2)+1)+1)</f>
        <v>0.431468643555107</v>
      </c>
      <c r="R713" s="2" t="n">
        <f aca="false">+P713*P713*P713*0.613*Q713*$M$4</f>
        <v>60.5847124290226</v>
      </c>
      <c r="S713" s="3" t="n">
        <f aca="false">+P713*P713*P713*0.613*Q713*$M$4*24</f>
        <v>1454.03309829654</v>
      </c>
      <c r="T713" s="3" t="n">
        <f aca="false">+P713*P713*P713*0.613*$M$2*$M$4*24</f>
        <v>1851.91992225462</v>
      </c>
      <c r="U713" s="3"/>
      <c r="V713" s="3"/>
    </row>
    <row r="714" customFormat="false" ht="12.8" hidden="false" customHeight="false" outlineLevel="0" collapsed="false">
      <c r="D714" s="1"/>
      <c r="E714" s="1"/>
      <c r="F714" s="1"/>
      <c r="H714" s="1"/>
      <c r="I714" s="1"/>
      <c r="N714" s="1" t="n">
        <v>20211213</v>
      </c>
      <c r="O714" s="1" t="n">
        <v>31</v>
      </c>
      <c r="P714" s="1" t="n">
        <f aca="false">+O714/10</f>
        <v>3.1</v>
      </c>
      <c r="Q714" s="2" t="n">
        <f aca="false">+($M$2/0.593)*0.5*(-1*(-P714/($M$1*3/2)+1)*(-P714/($M$1*3/2)+1)*(-P714/($M$1*3/2)+1)-1*(-P714/($M$1*3/2)+1)*(-P714/($M$1*3/2)+1)+(-P714/($M$1*3/2)+1)+1)</f>
        <v>0.29653035743398</v>
      </c>
      <c r="R714" s="2" t="n">
        <f aca="false">+P714*P714*P714*0.613*Q714*$M$4</f>
        <v>8.33183086407682</v>
      </c>
      <c r="S714" s="3" t="n">
        <f aca="false">+P714*P714*P714*0.613*Q714*$M$4*24</f>
        <v>199.963940737844</v>
      </c>
      <c r="T714" s="3" t="n">
        <f aca="false">+P714*P714*P714*0.613*$M$2*$M$4*24</f>
        <v>370.578036929057</v>
      </c>
      <c r="U714" s="3"/>
      <c r="V714" s="3"/>
    </row>
    <row r="715" customFormat="false" ht="12.8" hidden="false" customHeight="false" outlineLevel="0" collapsed="false">
      <c r="D715" s="1"/>
      <c r="E715" s="1"/>
      <c r="F715" s="1"/>
      <c r="H715" s="1"/>
      <c r="I715" s="1"/>
      <c r="N715" s="1" t="n">
        <v>20211214</v>
      </c>
      <c r="O715" s="1" t="n">
        <v>39</v>
      </c>
      <c r="P715" s="1" t="n">
        <f aca="false">+O715/10</f>
        <v>3.9</v>
      </c>
      <c r="Q715" s="2" t="n">
        <f aca="false">+($M$2/0.593)*0.5*(-1*(-P715/($M$1*3/2)+1)*(-P715/($M$1*3/2)+1)*(-P715/($M$1*3/2)+1)-1*(-P715/($M$1*3/2)+1)*(-P715/($M$1*3/2)+1)+(-P715/($M$1*3/2)+1)+1)</f>
        <v>0.352333191942101</v>
      </c>
      <c r="R715" s="2" t="n">
        <f aca="false">+P715*P715*P715*0.613*Q715*$M$4</f>
        <v>19.7121312423959</v>
      </c>
      <c r="S715" s="3" t="n">
        <f aca="false">+P715*P715*P715*0.613*Q715*$M$4*24</f>
        <v>473.091149817501</v>
      </c>
      <c r="T715" s="3" t="n">
        <f aca="false">+P715*P715*P715*0.613*$M$2*$M$4*24</f>
        <v>737.884548104956</v>
      </c>
      <c r="U715" s="3"/>
      <c r="V715" s="3"/>
    </row>
    <row r="716" customFormat="false" ht="12.8" hidden="false" customHeight="false" outlineLevel="0" collapsed="false">
      <c r="D716" s="1"/>
      <c r="E716" s="1"/>
      <c r="F716" s="1"/>
      <c r="H716" s="1"/>
      <c r="I716" s="1"/>
      <c r="N716" s="1" t="n">
        <v>20211215</v>
      </c>
      <c r="O716" s="1" t="n">
        <v>38</v>
      </c>
      <c r="P716" s="1" t="n">
        <f aca="false">+O716/10</f>
        <v>3.8</v>
      </c>
      <c r="Q716" s="2" t="n">
        <f aca="false">+($M$2/0.593)*0.5*(-1*(-P716/($M$1*3/2)+1)*(-P716/($M$1*3/2)+1)*(-P716/($M$1*3/2)+1)-1*(-P716/($M$1*3/2)+1)*(-P716/($M$1*3/2)+1)+(-P716/($M$1*3/2)+1)+1)</f>
        <v>0.3457911881567</v>
      </c>
      <c r="R716" s="2" t="n">
        <f aca="false">+P716*P716*P716*0.613*Q716*$M$4</f>
        <v>17.8957916284816</v>
      </c>
      <c r="S716" s="3" t="n">
        <f aca="false">+P716*P716*P716*0.613*Q716*$M$4*24</f>
        <v>429.498999083558</v>
      </c>
      <c r="T716" s="3" t="n">
        <f aca="false">+P716*P716*P716*0.613*$M$2*$M$4*24</f>
        <v>682.567152575316</v>
      </c>
      <c r="U716" s="3"/>
      <c r="V716" s="3"/>
    </row>
    <row r="717" customFormat="false" ht="12.8" hidden="false" customHeight="false" outlineLevel="0" collapsed="false">
      <c r="D717" s="1"/>
      <c r="E717" s="1"/>
      <c r="F717" s="1"/>
      <c r="H717" s="1"/>
      <c r="I717" s="1"/>
      <c r="N717" s="1" t="n">
        <v>20211216</v>
      </c>
      <c r="O717" s="1" t="n">
        <v>15</v>
      </c>
      <c r="P717" s="1" t="n">
        <f aca="false">+O717/10</f>
        <v>1.5</v>
      </c>
      <c r="Q717" s="2" t="n">
        <f aca="false">+($M$2/0.593)*0.5*(-1*(-P717/($M$1*3/2)+1)*(-P717/($M$1*3/2)+1)*(-P717/($M$1*3/2)+1)-1*(-P717/($M$1*3/2)+1)*(-P717/($M$1*3/2)+1)+(-P717/($M$1*3/2)+1)+1)</f>
        <v>0.16010487491916</v>
      </c>
      <c r="R717" s="2" t="n">
        <f aca="false">+P717*P717*P717*0.613*Q717*$M$4</f>
        <v>0.509641206809164</v>
      </c>
      <c r="S717" s="3" t="n">
        <f aca="false">+P717*P717*P717*0.613*Q717*$M$4*24</f>
        <v>12.2313889634199</v>
      </c>
      <c r="T717" s="3" t="n">
        <f aca="false">+P717*P717*P717*0.613*$M$2*$M$4*24</f>
        <v>41.9825072886297</v>
      </c>
      <c r="U717" s="3"/>
      <c r="V717" s="3"/>
    </row>
    <row r="718" customFormat="false" ht="12.8" hidden="false" customHeight="false" outlineLevel="0" collapsed="false">
      <c r="D718" s="1"/>
      <c r="E718" s="1"/>
      <c r="F718" s="1"/>
      <c r="H718" s="1"/>
      <c r="I718" s="1"/>
      <c r="N718" s="1" t="n">
        <v>20211217</v>
      </c>
      <c r="O718" s="1" t="n">
        <v>24</v>
      </c>
      <c r="P718" s="1" t="n">
        <f aca="false">+O718/10</f>
        <v>2.4</v>
      </c>
      <c r="Q718" s="2" t="n">
        <f aca="false">+($M$2/0.593)*0.5*(-1*(-P718/($M$1*3/2)+1)*(-P718/($M$1*3/2)+1)*(-P718/($M$1*3/2)+1)-1*(-P718/($M$1*3/2)+1)*(-P718/($M$1*3/2)+1)+(-P718/($M$1*3/2)+1)+1)</f>
        <v>0.241028282898301</v>
      </c>
      <c r="R718" s="2" t="n">
        <f aca="false">+P718*P718*P718*0.613*Q718*$M$4</f>
        <v>3.14259152231951</v>
      </c>
      <c r="S718" s="3" t="n">
        <f aca="false">+P718*P718*P718*0.613*Q718*$M$4*24</f>
        <v>75.4221965356683</v>
      </c>
      <c r="T718" s="3" t="n">
        <f aca="false">+P718*P718*P718*0.613*$M$2*$M$4*24</f>
        <v>171.960349854227</v>
      </c>
      <c r="U718" s="3"/>
      <c r="V718" s="3"/>
    </row>
    <row r="719" customFormat="false" ht="12.8" hidden="false" customHeight="false" outlineLevel="0" collapsed="false">
      <c r="D719" s="1"/>
      <c r="E719" s="1"/>
      <c r="F719" s="1"/>
      <c r="H719" s="1"/>
      <c r="I719" s="1"/>
      <c r="N719" s="1" t="n">
        <v>20211218</v>
      </c>
      <c r="O719" s="1" t="n">
        <v>21</v>
      </c>
      <c r="P719" s="1" t="n">
        <f aca="false">+O719/10</f>
        <v>2.1</v>
      </c>
      <c r="Q719" s="2" t="n">
        <f aca="false">+($M$2/0.593)*0.5*(-1*(-P719/($M$1*3/2)+1)*(-P719/($M$1*3/2)+1)*(-P719/($M$1*3/2)+1)-1*(-P719/($M$1*3/2)+1)*(-P719/($M$1*3/2)+1)+(-P719/($M$1*3/2)+1)+1)</f>
        <v>0.215270610621306</v>
      </c>
      <c r="R719" s="2" t="n">
        <f aca="false">+P719*P719*P719*0.613*Q719*$M$4</f>
        <v>1.88030728873899</v>
      </c>
      <c r="S719" s="3" t="n">
        <f aca="false">+P719*P719*P719*0.613*Q719*$M$4*24</f>
        <v>45.1273749297358</v>
      </c>
      <c r="T719" s="3" t="n">
        <f aca="false">+P719*P719*P719*0.613*$M$2*$M$4*24</f>
        <v>115.2</v>
      </c>
      <c r="U719" s="3"/>
      <c r="V719" s="3"/>
    </row>
    <row r="720" customFormat="false" ht="12.8" hidden="false" customHeight="false" outlineLevel="0" collapsed="false">
      <c r="D720" s="1"/>
      <c r="E720" s="1"/>
      <c r="F720" s="1"/>
      <c r="H720" s="1"/>
      <c r="I720" s="1"/>
      <c r="N720" s="1" t="n">
        <v>20211219</v>
      </c>
      <c r="O720" s="1" t="n">
        <v>22</v>
      </c>
      <c r="P720" s="1" t="n">
        <f aca="false">+O720/10</f>
        <v>2.2</v>
      </c>
      <c r="Q720" s="2" t="n">
        <f aca="false">+($M$2/0.593)*0.5*(-1*(-P720/($M$1*3/2)+1)*(-P720/($M$1*3/2)+1)*(-P720/($M$1*3/2)+1)-1*(-P720/($M$1*3/2)+1)*(-P720/($M$1*3/2)+1)+(-P720/($M$1*3/2)+1)+1)</f>
        <v>0.223990040705607</v>
      </c>
      <c r="R720" s="2" t="n">
        <f aca="false">+P720*P720*P720*0.613*Q720*$M$4</f>
        <v>2.24948423452287</v>
      </c>
      <c r="S720" s="3" t="n">
        <f aca="false">+P720*P720*P720*0.613*Q720*$M$4*24</f>
        <v>53.987621628549</v>
      </c>
      <c r="T720" s="3" t="n">
        <f aca="false">+P720*P720*P720*0.613*$M$2*$M$4*24</f>
        <v>132.45325558795</v>
      </c>
      <c r="U720" s="3"/>
      <c r="V720" s="3"/>
    </row>
    <row r="721" customFormat="false" ht="12.8" hidden="false" customHeight="false" outlineLevel="0" collapsed="false">
      <c r="D721" s="1"/>
      <c r="E721" s="1"/>
      <c r="F721" s="1"/>
      <c r="H721" s="1"/>
      <c r="I721" s="1"/>
      <c r="N721" s="1" t="n">
        <v>20211220</v>
      </c>
      <c r="O721" s="1" t="n">
        <v>17</v>
      </c>
      <c r="P721" s="1" t="n">
        <f aca="false">+O721/10</f>
        <v>1.7</v>
      </c>
      <c r="Q721" s="2" t="n">
        <f aca="false">+($M$2/0.593)*0.5*(-1*(-P721/($M$1*3/2)+1)*(-P721/($M$1*3/2)+1)*(-P721/($M$1*3/2)+1)-1*(-P721/($M$1*3/2)+1)*(-P721/($M$1*3/2)+1)+(-P721/($M$1*3/2)+1)+1)</f>
        <v>0.179040893562562</v>
      </c>
      <c r="R721" s="2" t="n">
        <f aca="false">+P721*P721*P721*0.613*Q721*$M$4</f>
        <v>0.829631442994563</v>
      </c>
      <c r="S721" s="3" t="n">
        <f aca="false">+P721*P721*P721*0.613*Q721*$M$4*24</f>
        <v>19.9111546318695</v>
      </c>
      <c r="T721" s="3" t="n">
        <f aca="false">+P721*P721*P721*0.613*$M$2*$M$4*24</f>
        <v>61.114091350826</v>
      </c>
      <c r="U721" s="3"/>
      <c r="V721" s="3"/>
    </row>
    <row r="722" customFormat="false" ht="12.8" hidden="false" customHeight="false" outlineLevel="0" collapsed="false">
      <c r="D722" s="1"/>
      <c r="E722" s="1"/>
      <c r="F722" s="1"/>
      <c r="H722" s="1"/>
      <c r="I722" s="1"/>
      <c r="N722" s="1" t="n">
        <v>20211221</v>
      </c>
      <c r="O722" s="1" t="n">
        <v>13</v>
      </c>
      <c r="P722" s="1" t="n">
        <f aca="false">+O722/10</f>
        <v>1.3</v>
      </c>
      <c r="Q722" s="2" t="n">
        <f aca="false">+($M$2/0.593)*0.5*(-1*(-P722/($M$1*3/2)+1)*(-P722/($M$1*3/2)+1)*(-P722/($M$1*3/2)+1)-1*(-P722/($M$1*3/2)+1)*(-P722/($M$1*3/2)+1)+(-P722/($M$1*3/2)+1)+1)</f>
        <v>0.140613826042705</v>
      </c>
      <c r="R722" s="2" t="n">
        <f aca="false">+P722*P722*P722*0.613*Q722*$M$4</f>
        <v>0.291369631637889</v>
      </c>
      <c r="S722" s="3" t="n">
        <f aca="false">+P722*P722*P722*0.613*Q722*$M$4*24</f>
        <v>6.99287115930933</v>
      </c>
      <c r="T722" s="3" t="n">
        <f aca="false">+P722*P722*P722*0.613*$M$2*$M$4*24</f>
        <v>27.3290573372206</v>
      </c>
      <c r="U722" s="3"/>
      <c r="V722" s="3"/>
    </row>
    <row r="723" customFormat="false" ht="12.8" hidden="false" customHeight="false" outlineLevel="0" collapsed="false">
      <c r="D723" s="1"/>
      <c r="E723" s="1"/>
      <c r="F723" s="1"/>
      <c r="H723" s="1"/>
      <c r="I723" s="1"/>
      <c r="N723" s="1" t="n">
        <v>20211222</v>
      </c>
      <c r="O723" s="1" t="n">
        <v>17</v>
      </c>
      <c r="P723" s="1" t="n">
        <f aca="false">+O723/10</f>
        <v>1.7</v>
      </c>
      <c r="Q723" s="2" t="n">
        <f aca="false">+($M$2/0.593)*0.5*(-1*(-P723/($M$1*3/2)+1)*(-P723/($M$1*3/2)+1)*(-P723/($M$1*3/2)+1)-1*(-P723/($M$1*3/2)+1)*(-P723/($M$1*3/2)+1)+(-P723/($M$1*3/2)+1)+1)</f>
        <v>0.179040893562562</v>
      </c>
      <c r="R723" s="2" t="n">
        <f aca="false">+P723*P723*P723*0.613*Q723*$M$4</f>
        <v>0.829631442994563</v>
      </c>
      <c r="S723" s="3" t="n">
        <f aca="false">+P723*P723*P723*0.613*Q723*$M$4*24</f>
        <v>19.9111546318695</v>
      </c>
      <c r="T723" s="3" t="n">
        <f aca="false">+P723*P723*P723*0.613*$M$2*$M$4*24</f>
        <v>61.114091350826</v>
      </c>
      <c r="U723" s="3"/>
      <c r="V723" s="3"/>
    </row>
    <row r="724" customFormat="false" ht="12.8" hidden="false" customHeight="false" outlineLevel="0" collapsed="false">
      <c r="D724" s="1"/>
      <c r="E724" s="1"/>
      <c r="F724" s="1"/>
      <c r="H724" s="1"/>
      <c r="I724" s="1"/>
      <c r="N724" s="1" t="n">
        <v>20211223</v>
      </c>
      <c r="O724" s="1" t="n">
        <v>43</v>
      </c>
      <c r="P724" s="1" t="n">
        <f aca="false">+O724/10</f>
        <v>4.3</v>
      </c>
      <c r="Q724" s="2" t="n">
        <f aca="false">+($M$2/0.593)*0.5*(-1*(-P724/($M$1*3/2)+1)*(-P724/($M$1*3/2)+1)*(-P724/($M$1*3/2)+1)-1*(-P724/($M$1*3/2)+1)*(-P724/($M$1*3/2)+1)+(-P724/($M$1*3/2)+1)+1)</f>
        <v>0.377291525806536</v>
      </c>
      <c r="R724" s="2" t="n">
        <f aca="false">+P724*P724*P724*0.613*Q724*$M$4</f>
        <v>28.2923238197351</v>
      </c>
      <c r="S724" s="3" t="n">
        <f aca="false">+P724*P724*P724*0.613*Q724*$M$4*24</f>
        <v>679.015771673643</v>
      </c>
      <c r="T724" s="3" t="n">
        <f aca="false">+P724*P724*P724*0.613*$M$2*$M$4*24</f>
        <v>989.008357628766</v>
      </c>
      <c r="U724" s="3"/>
      <c r="V724" s="3"/>
    </row>
    <row r="725" customFormat="false" ht="12.8" hidden="false" customHeight="false" outlineLevel="0" collapsed="false">
      <c r="D725" s="1"/>
      <c r="E725" s="1"/>
      <c r="F725" s="1"/>
      <c r="H725" s="1"/>
      <c r="I725" s="1"/>
      <c r="N725" s="1" t="n">
        <v>20211224</v>
      </c>
      <c r="O725" s="1" t="n">
        <v>45</v>
      </c>
      <c r="P725" s="1" t="n">
        <f aca="false">+O725/10</f>
        <v>4.5</v>
      </c>
      <c r="Q725" s="2" t="n">
        <f aca="false">+($M$2/0.593)*0.5*(-1*(-P725/($M$1*3/2)+1)*(-P725/($M$1*3/2)+1)*(-P725/($M$1*3/2)+1)-1*(-P725/($M$1*3/2)+1)*(-P725/($M$1*3/2)+1)+(-P725/($M$1*3/2)+1)+1)</f>
        <v>0.389054846053559</v>
      </c>
      <c r="R725" s="2" t="n">
        <f aca="false">+P725*P725*P725*0.613*Q725*$M$4</f>
        <v>33.4375595787492</v>
      </c>
      <c r="S725" s="3" t="n">
        <f aca="false">+P725*P725*P725*0.613*Q725*$M$4*24</f>
        <v>802.501429889982</v>
      </c>
      <c r="T725" s="3" t="n">
        <f aca="false">+P725*P725*P725*0.613*$M$2*$M$4*24</f>
        <v>1133.527696793</v>
      </c>
      <c r="U725" s="3"/>
      <c r="V725" s="3"/>
    </row>
    <row r="726" customFormat="false" ht="12.8" hidden="false" customHeight="false" outlineLevel="0" collapsed="false">
      <c r="D726" s="1"/>
      <c r="E726" s="1"/>
      <c r="F726" s="1"/>
      <c r="H726" s="1"/>
      <c r="I726" s="1"/>
      <c r="N726" s="1" t="n">
        <v>20211225</v>
      </c>
      <c r="O726" s="1" t="n">
        <v>46</v>
      </c>
      <c r="P726" s="1" t="n">
        <f aca="false">+O726/10</f>
        <v>4.6</v>
      </c>
      <c r="Q726" s="2" t="n">
        <f aca="false">+($M$2/0.593)*0.5*(-1*(-P726/($M$1*3/2)+1)*(-P726/($M$1*3/2)+1)*(-P726/($M$1*3/2)+1)-1*(-P726/($M$1*3/2)+1)*(-P726/($M$1*3/2)+1)+(-P726/($M$1*3/2)+1)+1)</f>
        <v>0.394760035026049</v>
      </c>
      <c r="R726" s="2" t="n">
        <f aca="false">+P726*P726*P726*0.613*Q726*$M$4</f>
        <v>36.2403911533417</v>
      </c>
      <c r="S726" s="3" t="n">
        <f aca="false">+P726*P726*P726*0.613*Q726*$M$4*24</f>
        <v>869.769387680201</v>
      </c>
      <c r="T726" s="3" t="n">
        <f aca="false">+P726*P726*P726*0.613*$M$2*$M$4*24</f>
        <v>1210.7879494655</v>
      </c>
      <c r="U726" s="3"/>
      <c r="V726" s="3"/>
    </row>
    <row r="727" customFormat="false" ht="12.8" hidden="false" customHeight="false" outlineLevel="0" collapsed="false">
      <c r="D727" s="1"/>
      <c r="E727" s="1"/>
      <c r="F727" s="1"/>
      <c r="H727" s="1"/>
      <c r="I727" s="1"/>
      <c r="N727" s="1" t="n">
        <v>20211226</v>
      </c>
      <c r="O727" s="1" t="n">
        <v>26</v>
      </c>
      <c r="P727" s="1" t="n">
        <f aca="false">+O727/10</f>
        <v>2.6</v>
      </c>
      <c r="Q727" s="2" t="n">
        <f aca="false">+($M$2/0.593)*0.5*(-1*(-P727/($M$1*3/2)+1)*(-P727/($M$1*3/2)+1)*(-P727/($M$1*3/2)+1)-1*(-P727/($M$1*3/2)+1)*(-P727/($M$1*3/2)+1)+(-P727/($M$1*3/2)+1)+1)</f>
        <v>0.257537111637928</v>
      </c>
      <c r="R727" s="2" t="n">
        <f aca="false">+P727*P727*P727*0.613*Q727*$M$4</f>
        <v>4.26919573773573</v>
      </c>
      <c r="S727" s="3" t="n">
        <f aca="false">+P727*P727*P727*0.613*Q727*$M$4*24</f>
        <v>102.460697705658</v>
      </c>
      <c r="T727" s="3" t="n">
        <f aca="false">+P727*P727*P727*0.613*$M$2*$M$4*24</f>
        <v>218.632458697765</v>
      </c>
      <c r="U727" s="3"/>
      <c r="V727" s="3"/>
    </row>
    <row r="728" customFormat="false" ht="12.8" hidden="false" customHeight="false" outlineLevel="0" collapsed="false">
      <c r="D728" s="1"/>
      <c r="E728" s="1"/>
      <c r="F728" s="1"/>
      <c r="H728" s="1"/>
      <c r="I728" s="1"/>
      <c r="N728" s="1" t="n">
        <v>20211227</v>
      </c>
      <c r="O728" s="1" t="n">
        <v>30</v>
      </c>
      <c r="P728" s="1" t="n">
        <f aca="false">+O728/10</f>
        <v>3</v>
      </c>
      <c r="Q728" s="2" t="n">
        <f aca="false">+($M$2/0.593)*0.5*(-1*(-P728/($M$1*3/2)+1)*(-P728/($M$1*3/2)+1)*(-P728/($M$1*3/2)+1)-1*(-P728/($M$1*3/2)+1)*(-P728/($M$1*3/2)+1)+(-P728/($M$1*3/2)+1)+1)</f>
        <v>0.288989299229084</v>
      </c>
      <c r="R728" s="2" t="n">
        <f aca="false">+P728*P728*P728*0.613*Q728*$M$4</f>
        <v>7.35921902632432</v>
      </c>
      <c r="S728" s="3" t="n">
        <f aca="false">+P728*P728*P728*0.613*Q728*$M$4*24</f>
        <v>176.621256631784</v>
      </c>
      <c r="T728" s="3" t="n">
        <f aca="false">+P728*P728*P728*0.613*$M$2*$M$4*24</f>
        <v>335.860058309038</v>
      </c>
      <c r="U728" s="3"/>
      <c r="V728" s="3"/>
    </row>
    <row r="729" customFormat="false" ht="12.8" hidden="false" customHeight="false" outlineLevel="0" collapsed="false">
      <c r="D729" s="1"/>
      <c r="E729" s="1"/>
      <c r="F729" s="1"/>
      <c r="H729" s="1"/>
      <c r="I729" s="1"/>
      <c r="N729" s="1" t="n">
        <v>20211228</v>
      </c>
      <c r="O729" s="1" t="n">
        <v>54</v>
      </c>
      <c r="P729" s="1" t="n">
        <f aca="false">+O729/10</f>
        <v>5.4</v>
      </c>
      <c r="Q729" s="2" t="n">
        <f aca="false">+($M$2/0.593)*0.5*(-1*(-P729/($M$1*3/2)+1)*(-P729/($M$1*3/2)+1)*(-P729/($M$1*3/2)+1)-1*(-P729/($M$1*3/2)+1)*(-P729/($M$1*3/2)+1)+(-P729/($M$1*3/2)+1)+1)</f>
        <v>0.436260167374724</v>
      </c>
      <c r="R729" s="2" t="n">
        <f aca="false">+P729*P729*P729*0.613*Q729*$M$4</f>
        <v>64.7907554435976</v>
      </c>
      <c r="S729" s="3" t="n">
        <f aca="false">+P729*P729*P729*0.613*Q729*$M$4*24</f>
        <v>1554.97813064634</v>
      </c>
      <c r="T729" s="3" t="n">
        <f aca="false">+P729*P729*P729*0.613*$M$2*$M$4*24</f>
        <v>1958.73586005831</v>
      </c>
      <c r="U729" s="3"/>
      <c r="V729" s="3"/>
    </row>
    <row r="730" customFormat="false" ht="12.8" hidden="false" customHeight="false" outlineLevel="0" collapsed="false">
      <c r="D730" s="1"/>
      <c r="E730" s="1"/>
      <c r="F730" s="1"/>
      <c r="H730" s="1"/>
      <c r="I730" s="1"/>
      <c r="N730" s="1" t="n">
        <v>20211229</v>
      </c>
      <c r="O730" s="1" t="n">
        <v>47</v>
      </c>
      <c r="P730" s="1" t="n">
        <f aca="false">+O730/10</f>
        <v>4.7</v>
      </c>
      <c r="Q730" s="2" t="n">
        <f aca="false">+($M$2/0.593)*0.5*(-1*(-P730/($M$1*3/2)+1)*(-P730/($M$1*3/2)+1)*(-P730/($M$1*3/2)+1)-1*(-P730/($M$1*3/2)+1)*(-P730/($M$1*3/2)+1)+(-P730/($M$1*3/2)+1)+1)</f>
        <v>0.400348525334153</v>
      </c>
      <c r="R730" s="2" t="n">
        <f aca="false">+P730*P730*P730*0.613*Q730*$M$4</f>
        <v>39.2028832831433</v>
      </c>
      <c r="S730" s="3" t="n">
        <f aca="false">+P730*P730*P730*0.613*Q730*$M$4*24</f>
        <v>940.869198795438</v>
      </c>
      <c r="T730" s="3" t="n">
        <f aca="false">+P730*P730*P730*0.613*$M$2*$M$4*24</f>
        <v>1291.4814382896</v>
      </c>
      <c r="U730" s="3"/>
      <c r="V730" s="3"/>
    </row>
    <row r="731" customFormat="false" ht="12.8" hidden="false" customHeight="false" outlineLevel="0" collapsed="false">
      <c r="D731" s="1"/>
      <c r="E731" s="1"/>
      <c r="F731" s="1"/>
      <c r="H731" s="1"/>
      <c r="I731" s="1"/>
      <c r="N731" s="1" t="n">
        <v>20211230</v>
      </c>
      <c r="O731" s="1" t="n">
        <v>71</v>
      </c>
      <c r="P731" s="1" t="n">
        <f aca="false">+O731/10</f>
        <v>7.1</v>
      </c>
      <c r="Q731" s="2" t="n">
        <f aca="false">+($M$2/0.593)*0.5*(-1*(-P731/($M$1*3/2)+1)*(-P731/($M$1*3/2)+1)*(-P731/($M$1*3/2)+1)-1*(-P731/($M$1*3/2)+1)*(-P731/($M$1*3/2)+1)+(-P731/($M$1*3/2)+1)+1)</f>
        <v>0.501312794189841</v>
      </c>
      <c r="R731" s="2" t="n">
        <f aca="false">+P731*P731*P731*0.613*Q731*$M$4</f>
        <v>169.227148786659</v>
      </c>
      <c r="S731" s="3" t="n">
        <f aca="false">+P731*P731*P731*0.613*Q731*$M$4*24</f>
        <v>4061.45157087981</v>
      </c>
      <c r="T731" s="3" t="n">
        <f aca="false">+P731*P731*P731*0.613*$M$2*$M$4*24</f>
        <v>4452.14849368319</v>
      </c>
      <c r="U731" s="3"/>
      <c r="V731" s="3"/>
    </row>
    <row r="732" customFormat="false" ht="12.8" hidden="false" customHeight="false" outlineLevel="0" collapsed="false">
      <c r="D732" s="1"/>
      <c r="E732" s="1"/>
      <c r="F732" s="1"/>
      <c r="H732" s="1"/>
      <c r="I732" s="1"/>
      <c r="N732" s="1" t="n">
        <v>20211231</v>
      </c>
      <c r="O732" s="1" t="n">
        <v>60</v>
      </c>
      <c r="P732" s="1" t="n">
        <f aca="false">+O732/10</f>
        <v>6</v>
      </c>
      <c r="Q732" s="2" t="n">
        <f aca="false">+($M$2/0.593)*0.5*(-1*(-P732/($M$1*3/2)+1)*(-P732/($M$1*3/2)+1)*(-P732/($M$1*3/2)+1)-1*(-P732/($M$1*3/2)+1)*(-P732/($M$1*3/2)+1)+(-P732/($M$1*3/2)+1)+1)</f>
        <v>0.462703088516373</v>
      </c>
      <c r="R732" s="2" t="n">
        <f aca="false">+P732*P732*P732*0.613*Q732*$M$4</f>
        <v>94.2632376114229</v>
      </c>
      <c r="S732" s="3" t="n">
        <f aca="false">+P732*P732*P732*0.613*Q732*$M$4*24</f>
        <v>2262.31770267415</v>
      </c>
      <c r="T732" s="3" t="n">
        <f aca="false">+P732*P732*P732*0.613*$M$2*$M$4*24</f>
        <v>2686.8804664723</v>
      </c>
      <c r="U732" s="3" t="n">
        <f aca="false">SUM(S702:S732)</f>
        <v>23481.2329749251</v>
      </c>
      <c r="V732" s="3" t="n">
        <f aca="false">SUM(T702:T732)</f>
        <v>30526.7933916424</v>
      </c>
      <c r="W732" s="3" t="n">
        <f aca="false">SUM(S368:S732)</f>
        <v>241522.032934168</v>
      </c>
      <c r="X732" s="3" t="n">
        <f aca="false">SUM(T368:T732)</f>
        <v>316548.565208941</v>
      </c>
      <c r="Y732" s="13" t="n">
        <f aca="false">SUM(P367:P732)/365</f>
        <v>3.51616438356164</v>
      </c>
    </row>
    <row r="733" customFormat="false" ht="12.8" hidden="false" customHeight="false" outlineLevel="0" collapsed="false">
      <c r="D733" s="1"/>
      <c r="E733" s="1"/>
      <c r="F733" s="1"/>
      <c r="H733" s="1"/>
      <c r="I733" s="1"/>
      <c r="N733" s="1" t="n">
        <v>20220101</v>
      </c>
      <c r="O733" s="1" t="n">
        <v>42</v>
      </c>
      <c r="P733" s="1" t="n">
        <f aca="false">+O733/10</f>
        <v>4.2</v>
      </c>
      <c r="Q733" s="2" t="n">
        <f aca="false">+($M$2/0.593)*0.5*(-1*(-P733/($M$1*3/2)+1)*(-P733/($M$1*3/2)+1)*(-P733/($M$1*3/2)+1)-1*(-P733/($M$1*3/2)+1)*(-P733/($M$1*3/2)+1)+(-P733/($M$1*3/2)+1)+1)</f>
        <v>0.371231971377558</v>
      </c>
      <c r="R733" s="2" t="n">
        <f aca="false">+P733*P733*P733*0.613*Q733*$M$4</f>
        <v>25.9405658609706</v>
      </c>
      <c r="S733" s="3" t="n">
        <f aca="false">+P733*P733*P733*0.613*Q733*$M$4*24</f>
        <v>622.573580663294</v>
      </c>
      <c r="T733" s="3" t="n">
        <f aca="false">+P733*P733*P733*0.613*$M$2*$M$4*24</f>
        <v>921.6</v>
      </c>
      <c r="U733" s="3"/>
      <c r="V733" s="3"/>
    </row>
    <row r="734" customFormat="false" ht="12.8" hidden="false" customHeight="false" outlineLevel="0" collapsed="false">
      <c r="D734" s="1"/>
      <c r="E734" s="1"/>
      <c r="F734" s="1"/>
      <c r="H734" s="1"/>
      <c r="I734" s="1"/>
      <c r="N734" s="1" t="n">
        <v>20220102</v>
      </c>
      <c r="O734" s="1" t="n">
        <v>66</v>
      </c>
      <c r="P734" s="1" t="n">
        <f aca="false">+O734/10</f>
        <v>6.6</v>
      </c>
      <c r="Q734" s="2" t="n">
        <f aca="false">+($M$2/0.593)*0.5*(-1*(-P734/($M$1*3/2)+1)*(-P734/($M$1*3/2)+1)*(-P734/($M$1*3/2)+1)-1*(-P734/($M$1*3/2)+1)*(-P734/($M$1*3/2)+1)+(-P734/($M$1*3/2)+1)+1)</f>
        <v>0.485303492659962</v>
      </c>
      <c r="R734" s="2" t="n">
        <f aca="false">+P734*P734*P734*0.613*Q734*$M$4</f>
        <v>131.592587380131</v>
      </c>
      <c r="S734" s="3" t="n">
        <f aca="false">+P734*P734*P734*0.613*Q734*$M$4*24</f>
        <v>3158.22209712314</v>
      </c>
      <c r="T734" s="3" t="n">
        <f aca="false">+P734*P734*P734*0.613*$M$2*$M$4*24</f>
        <v>3576.23790087463</v>
      </c>
      <c r="U734" s="3"/>
      <c r="V734" s="3"/>
    </row>
    <row r="735" customFormat="false" ht="12.8" hidden="false" customHeight="false" outlineLevel="0" collapsed="false">
      <c r="D735" s="1"/>
      <c r="E735" s="1"/>
      <c r="F735" s="1"/>
      <c r="H735" s="1"/>
      <c r="I735" s="1"/>
      <c r="N735" s="1" t="n">
        <v>20220103</v>
      </c>
      <c r="O735" s="1" t="n">
        <v>68</v>
      </c>
      <c r="P735" s="1" t="n">
        <f aca="false">+O735/10</f>
        <v>6.8</v>
      </c>
      <c r="Q735" s="2" t="n">
        <f aca="false">+($M$2/0.593)*0.5*(-1*(-P735/($M$1*3/2)+1)*(-P735/($M$1*3/2)+1)*(-P735/($M$1*3/2)+1)-1*(-P735/($M$1*3/2)+1)*(-P735/($M$1*3/2)+1)+(-P735/($M$1*3/2)+1)+1)</f>
        <v>0.492009633591205</v>
      </c>
      <c r="R735" s="2" t="n">
        <f aca="false">+P735*P735*P735*0.613*Q735*$M$4</f>
        <v>145.910500480246</v>
      </c>
      <c r="S735" s="3" t="n">
        <f aca="false">+P735*P735*P735*0.613*Q735*$M$4*24</f>
        <v>3501.8520115259</v>
      </c>
      <c r="T735" s="3" t="n">
        <f aca="false">+P735*P735*P735*0.613*$M$2*$M$4*24</f>
        <v>3911.30184645287</v>
      </c>
      <c r="U735" s="3"/>
      <c r="V735" s="3"/>
    </row>
    <row r="736" customFormat="false" ht="12.8" hidden="false" customHeight="false" outlineLevel="0" collapsed="false">
      <c r="D736" s="1"/>
      <c r="E736" s="1"/>
      <c r="F736" s="1"/>
      <c r="H736" s="1"/>
      <c r="I736" s="1"/>
      <c r="N736" s="1" t="n">
        <v>20220104</v>
      </c>
      <c r="O736" s="1" t="n">
        <v>37</v>
      </c>
      <c r="P736" s="1" t="n">
        <f aca="false">+O736/10</f>
        <v>3.7</v>
      </c>
      <c r="Q736" s="2" t="n">
        <f aca="false">+($M$2/0.593)*0.5*(-1*(-P736/($M$1*3/2)+1)*(-P736/($M$1*3/2)+1)*(-P736/($M$1*3/2)+1)-1*(-P736/($M$1*3/2)+1)*(-P736/($M$1*3/2)+1)+(-P736/($M$1*3/2)+1)+1)</f>
        <v>0.339126793089139</v>
      </c>
      <c r="R736" s="2" t="n">
        <f aca="false">+P736*P736*P736*0.613*Q736*$M$4</f>
        <v>16.2014348180076</v>
      </c>
      <c r="S736" s="3" t="n">
        <f aca="false">+P736*P736*P736*0.613*Q736*$M$4*24</f>
        <v>388.834435632183</v>
      </c>
      <c r="T736" s="3" t="n">
        <f aca="false">+P736*P736*P736*0.613*$M$2*$M$4*24</f>
        <v>630.085908649174</v>
      </c>
      <c r="U736" s="3"/>
      <c r="V736" s="3"/>
    </row>
    <row r="737" customFormat="false" ht="12.8" hidden="false" customHeight="false" outlineLevel="0" collapsed="false">
      <c r="D737" s="1"/>
      <c r="E737" s="1"/>
      <c r="F737" s="1"/>
      <c r="H737" s="1"/>
      <c r="I737" s="1"/>
      <c r="N737" s="1" t="n">
        <v>20220105</v>
      </c>
      <c r="O737" s="1" t="n">
        <v>53</v>
      </c>
      <c r="P737" s="1" t="n">
        <f aca="false">+O737/10</f>
        <v>5.3</v>
      </c>
      <c r="Q737" s="2" t="n">
        <f aca="false">+($M$2/0.593)*0.5*(-1*(-P737/($M$1*3/2)+1)*(-P737/($M$1*3/2)+1)*(-P737/($M$1*3/2)+1)-1*(-P737/($M$1*3/2)+1)*(-P737/($M$1*3/2)+1)+(-P737/($M$1*3/2)+1)+1)</f>
        <v>0.431468643555107</v>
      </c>
      <c r="R737" s="2" t="n">
        <f aca="false">+P737*P737*P737*0.613*Q737*$M$4</f>
        <v>60.5847124290226</v>
      </c>
      <c r="S737" s="3" t="n">
        <f aca="false">+P737*P737*P737*0.613*Q737*$M$4*24</f>
        <v>1454.03309829654</v>
      </c>
      <c r="T737" s="3" t="n">
        <f aca="false">+P737*P737*P737*0.613*$M$2*$M$4*24</f>
        <v>1851.91992225462</v>
      </c>
      <c r="U737" s="3"/>
      <c r="V737" s="3"/>
    </row>
    <row r="738" customFormat="false" ht="12.8" hidden="false" customHeight="false" outlineLevel="0" collapsed="false">
      <c r="D738" s="1"/>
      <c r="E738" s="1"/>
      <c r="F738" s="1"/>
      <c r="H738" s="1"/>
      <c r="I738" s="1"/>
      <c r="N738" s="1" t="n">
        <v>20220106</v>
      </c>
      <c r="O738" s="1" t="n">
        <v>35</v>
      </c>
      <c r="P738" s="1" t="n">
        <f aca="false">+O738/10</f>
        <v>3.5</v>
      </c>
      <c r="Q738" s="2" t="n">
        <f aca="false">+($M$2/0.593)*0.5*(-1*(-P738/($M$1*3/2)+1)*(-P738/($M$1*3/2)+1)*(-P738/($M$1*3/2)+1)-1*(-P738/($M$1*3/2)+1)*(-P738/($M$1*3/2)+1)+(-P738/($M$1*3/2)+1)+1)</f>
        <v>0.325427982798649</v>
      </c>
      <c r="R738" s="2" t="n">
        <f aca="false">+P738*P738*P738*0.613*Q738*$M$4</f>
        <v>13.1596770018966</v>
      </c>
      <c r="S738" s="3" t="n">
        <f aca="false">+P738*P738*P738*0.613*Q738*$M$4*24</f>
        <v>315.832248045518</v>
      </c>
      <c r="T738" s="3" t="n">
        <f aca="false">+P738*P738*P738*0.613*$M$2*$M$4*24</f>
        <v>533.333333333333</v>
      </c>
      <c r="U738" s="3"/>
      <c r="V738" s="3"/>
    </row>
    <row r="739" customFormat="false" ht="12.8" hidden="false" customHeight="false" outlineLevel="0" collapsed="false">
      <c r="D739" s="1"/>
      <c r="E739" s="1"/>
      <c r="F739" s="1"/>
      <c r="H739" s="1"/>
      <c r="I739" s="1"/>
      <c r="N739" s="1" t="n">
        <v>20220107</v>
      </c>
      <c r="O739" s="1" t="n">
        <v>56</v>
      </c>
      <c r="P739" s="1" t="n">
        <f aca="false">+O739/10</f>
        <v>5.6</v>
      </c>
      <c r="Q739" s="2" t="n">
        <f aca="false">+($M$2/0.593)*0.5*(-1*(-P739/($M$1*3/2)+1)*(-P739/($M$1*3/2)+1)*(-P739/($M$1*3/2)+1)-1*(-P739/($M$1*3/2)+1)*(-P739/($M$1*3/2)+1)+(-P739/($M$1*3/2)+1)+1)</f>
        <v>0.44551090845135</v>
      </c>
      <c r="R739" s="2" t="n">
        <f aca="false">+P739*P739*P739*0.613*Q739*$M$4</f>
        <v>73.7918886526829</v>
      </c>
      <c r="S739" s="3" t="n">
        <f aca="false">+P739*P739*P739*0.613*Q739*$M$4*24</f>
        <v>1771.00532766439</v>
      </c>
      <c r="T739" s="3" t="n">
        <f aca="false">+P739*P739*P739*0.613*$M$2*$M$4*24</f>
        <v>2184.53333333333</v>
      </c>
      <c r="U739" s="3"/>
      <c r="V739" s="3"/>
    </row>
    <row r="740" customFormat="false" ht="12.8" hidden="false" customHeight="false" outlineLevel="0" collapsed="false">
      <c r="D740" s="1"/>
      <c r="E740" s="1"/>
      <c r="F740" s="1"/>
      <c r="H740" s="1"/>
      <c r="I740" s="1"/>
      <c r="N740" s="1" t="n">
        <v>20220108</v>
      </c>
      <c r="O740" s="1" t="n">
        <v>50</v>
      </c>
      <c r="P740" s="1" t="n">
        <f aca="false">+O740/10</f>
        <v>5</v>
      </c>
      <c r="Q740" s="2" t="n">
        <f aca="false">+($M$2/0.593)*0.5*(-1*(-P740/($M$1*3/2)+1)*(-P740/($M$1*3/2)+1)*(-P740/($M$1*3/2)+1)-1*(-P740/($M$1*3/2)+1)*(-P740/($M$1*3/2)+1)+(-P740/($M$1*3/2)+1)+1)</f>
        <v>0.416420920044371</v>
      </c>
      <c r="R740" s="2" t="n">
        <f aca="false">+P740*P740*P740*0.613*Q740*$M$4</f>
        <v>49.0940380633382</v>
      </c>
      <c r="S740" s="3" t="n">
        <f aca="false">+P740*P740*P740*0.613*Q740*$M$4*24</f>
        <v>1178.25691352012</v>
      </c>
      <c r="T740" s="3" t="n">
        <f aca="false">+P740*P740*P740*0.613*$M$2*$M$4*24</f>
        <v>1554.90767735666</v>
      </c>
      <c r="U740" s="3"/>
      <c r="V740" s="3"/>
    </row>
    <row r="741" customFormat="false" ht="12.8" hidden="false" customHeight="false" outlineLevel="0" collapsed="false">
      <c r="D741" s="1"/>
      <c r="E741" s="1"/>
      <c r="F741" s="1"/>
      <c r="H741" s="1"/>
      <c r="I741" s="1"/>
      <c r="N741" s="1" t="n">
        <v>20220109</v>
      </c>
      <c r="O741" s="1" t="n">
        <v>41</v>
      </c>
      <c r="P741" s="1" t="n">
        <f aca="false">+O741/10</f>
        <v>4.1</v>
      </c>
      <c r="Q741" s="2" t="n">
        <f aca="false">+($M$2/0.593)*0.5*(-1*(-P741/($M$1*3/2)+1)*(-P741/($M$1*3/2)+1)*(-P741/($M$1*3/2)+1)-1*(-P741/($M$1*3/2)+1)*(-P741/($M$1*3/2)+1)+(-P741/($M$1*3/2)+1)+1)</f>
        <v>0.365052871975308</v>
      </c>
      <c r="R741" s="2" t="n">
        <f aca="false">+P741*P741*P741*0.613*Q741*$M$4</f>
        <v>23.7297707341083</v>
      </c>
      <c r="S741" s="3" t="n">
        <f aca="false">+P741*P741*P741*0.613*Q741*$M$4*24</f>
        <v>569.514497618599</v>
      </c>
      <c r="T741" s="3" t="n">
        <f aca="false">+P741*P741*P741*0.613*$M$2*$M$4*24</f>
        <v>857.326336248785</v>
      </c>
      <c r="U741" s="3"/>
      <c r="V741" s="3"/>
    </row>
    <row r="742" customFormat="false" ht="12.8" hidden="false" customHeight="false" outlineLevel="0" collapsed="false">
      <c r="D742" s="1"/>
      <c r="E742" s="1"/>
      <c r="F742" s="1"/>
      <c r="H742" s="1"/>
      <c r="I742" s="1"/>
      <c r="N742" s="1" t="n">
        <v>20220110</v>
      </c>
      <c r="O742" s="1" t="n">
        <v>20</v>
      </c>
      <c r="P742" s="1" t="n">
        <f aca="false">+O742/10</f>
        <v>2</v>
      </c>
      <c r="Q742" s="2" t="n">
        <f aca="false">+($M$2/0.593)*0.5*(-1*(-P742/($M$1*3/2)+1)*(-P742/($M$1*3/2)+1)*(-P742/($M$1*3/2)+1)-1*(-P742/($M$1*3/2)+1)*(-P742/($M$1*3/2)+1)+(-P742/($M$1*3/2)+1)+1)</f>
        <v>0.206416692442073</v>
      </c>
      <c r="R742" s="2" t="n">
        <f aca="false">+P742*P742*P742*0.613*Q742*$M$4</f>
        <v>1.5574747135497</v>
      </c>
      <c r="S742" s="3" t="n">
        <f aca="false">+P742*P742*P742*0.613*Q742*$M$4*24</f>
        <v>37.3793931251927</v>
      </c>
      <c r="T742" s="3" t="n">
        <f aca="false">+P742*P742*P742*0.613*$M$2*$M$4*24</f>
        <v>99.514091350826</v>
      </c>
      <c r="U742" s="3"/>
      <c r="V742" s="3"/>
    </row>
    <row r="743" customFormat="false" ht="12.8" hidden="false" customHeight="false" outlineLevel="0" collapsed="false">
      <c r="D743" s="1"/>
      <c r="E743" s="1"/>
      <c r="F743" s="1"/>
      <c r="H743" s="1"/>
      <c r="I743" s="1"/>
      <c r="N743" s="1" t="n">
        <v>20220111</v>
      </c>
      <c r="O743" s="1" t="n">
        <v>27</v>
      </c>
      <c r="P743" s="1" t="n">
        <f aca="false">+O743/10</f>
        <v>2.7</v>
      </c>
      <c r="Q743" s="2" t="n">
        <f aca="false">+($M$2/0.593)*0.5*(-1*(-P743/($M$1*3/2)+1)*(-P743/($M$1*3/2)+1)*(-P743/($M$1*3/2)+1)-1*(-P743/($M$1*3/2)+1)*(-P743/($M$1*3/2)+1)+(-P743/($M$1*3/2)+1)+1)</f>
        <v>0.265594774905897</v>
      </c>
      <c r="R743" s="2" t="n">
        <f aca="false">+P743*P743*P743*0.613*Q743*$M$4</f>
        <v>4.93056878524405</v>
      </c>
      <c r="S743" s="3" t="n">
        <f aca="false">+P743*P743*P743*0.613*Q743*$M$4*24</f>
        <v>118.333650845857</v>
      </c>
      <c r="T743" s="3" t="n">
        <f aca="false">+P743*P743*P743*0.613*$M$2*$M$4*24</f>
        <v>244.841982507289</v>
      </c>
      <c r="U743" s="3"/>
      <c r="V743" s="3"/>
    </row>
    <row r="744" customFormat="false" ht="12.8" hidden="false" customHeight="false" outlineLevel="0" collapsed="false">
      <c r="D744" s="1"/>
      <c r="E744" s="1"/>
      <c r="F744" s="1"/>
      <c r="H744" s="1"/>
      <c r="I744" s="1"/>
      <c r="N744" s="1" t="n">
        <v>20220112</v>
      </c>
      <c r="O744" s="1" t="n">
        <v>19</v>
      </c>
      <c r="P744" s="1" t="n">
        <f aca="false">+O744/10</f>
        <v>1.9</v>
      </c>
      <c r="Q744" s="2" t="n">
        <f aca="false">+($M$2/0.593)*0.5*(-1*(-P744/($M$1*3/2)+1)*(-P744/($M$1*3/2)+1)*(-P744/($M$1*3/2)+1)-1*(-P744/($M$1*3/2)+1)*(-P744/($M$1*3/2)+1)+(-P744/($M$1*3/2)+1)+1)</f>
        <v>0.197427574590686</v>
      </c>
      <c r="R744" s="2" t="n">
        <f aca="false">+P744*P744*P744*0.613*Q744*$M$4</f>
        <v>1.2771879596706</v>
      </c>
      <c r="S744" s="3" t="n">
        <f aca="false">+P744*P744*P744*0.613*Q744*$M$4*24</f>
        <v>30.6525110320943</v>
      </c>
      <c r="T744" s="3" t="n">
        <f aca="false">+P744*P744*P744*0.613*$M$2*$M$4*24</f>
        <v>85.3208940719145</v>
      </c>
      <c r="U744" s="3"/>
      <c r="V744" s="3"/>
    </row>
    <row r="745" customFormat="false" ht="12.8" hidden="false" customHeight="false" outlineLevel="0" collapsed="false">
      <c r="D745" s="1"/>
      <c r="E745" s="1"/>
      <c r="F745" s="1"/>
      <c r="H745" s="1"/>
      <c r="I745" s="1"/>
      <c r="N745" s="1" t="n">
        <v>20220113</v>
      </c>
      <c r="O745" s="1" t="n">
        <v>30</v>
      </c>
      <c r="P745" s="1" t="n">
        <f aca="false">+O745/10</f>
        <v>3</v>
      </c>
      <c r="Q745" s="2" t="n">
        <f aca="false">+($M$2/0.593)*0.5*(-1*(-P745/($M$1*3/2)+1)*(-P745/($M$1*3/2)+1)*(-P745/($M$1*3/2)+1)-1*(-P745/($M$1*3/2)+1)*(-P745/($M$1*3/2)+1)+(-P745/($M$1*3/2)+1)+1)</f>
        <v>0.288989299229084</v>
      </c>
      <c r="R745" s="2" t="n">
        <f aca="false">+P745*P745*P745*0.613*Q745*$M$4</f>
        <v>7.35921902632432</v>
      </c>
      <c r="S745" s="3" t="n">
        <f aca="false">+P745*P745*P745*0.613*Q745*$M$4*24</f>
        <v>176.621256631784</v>
      </c>
      <c r="T745" s="3" t="n">
        <f aca="false">+P745*P745*P745*0.613*$M$2*$M$4*24</f>
        <v>335.860058309038</v>
      </c>
      <c r="U745" s="3"/>
      <c r="V745" s="3"/>
    </row>
    <row r="746" customFormat="false" ht="12.8" hidden="false" customHeight="false" outlineLevel="0" collapsed="false">
      <c r="D746" s="1"/>
      <c r="E746" s="1"/>
      <c r="F746" s="1"/>
      <c r="H746" s="1"/>
      <c r="I746" s="1"/>
      <c r="N746" s="1" t="n">
        <v>20220114</v>
      </c>
      <c r="O746" s="1" t="n">
        <v>20</v>
      </c>
      <c r="P746" s="1" t="n">
        <f aca="false">+O746/10</f>
        <v>2</v>
      </c>
      <c r="Q746" s="2" t="n">
        <f aca="false">+($M$2/0.593)*0.5*(-1*(-P746/($M$1*3/2)+1)*(-P746/($M$1*3/2)+1)*(-P746/($M$1*3/2)+1)-1*(-P746/($M$1*3/2)+1)*(-P746/($M$1*3/2)+1)+(-P746/($M$1*3/2)+1)+1)</f>
        <v>0.206416692442073</v>
      </c>
      <c r="R746" s="2" t="n">
        <f aca="false">+P746*P746*P746*0.613*Q746*$M$4</f>
        <v>1.5574747135497</v>
      </c>
      <c r="S746" s="3" t="n">
        <f aca="false">+P746*P746*P746*0.613*Q746*$M$4*24</f>
        <v>37.3793931251927</v>
      </c>
      <c r="T746" s="3" t="n">
        <f aca="false">+P746*P746*P746*0.613*$M$2*$M$4*24</f>
        <v>99.514091350826</v>
      </c>
      <c r="U746" s="3"/>
      <c r="V746" s="3"/>
    </row>
    <row r="747" customFormat="false" ht="12.8" hidden="false" customHeight="false" outlineLevel="0" collapsed="false">
      <c r="D747" s="1"/>
      <c r="E747" s="1"/>
      <c r="F747" s="1"/>
      <c r="H747" s="1"/>
      <c r="I747" s="1"/>
      <c r="N747" s="1" t="n">
        <v>20220115</v>
      </c>
      <c r="O747" s="1" t="n">
        <v>25</v>
      </c>
      <c r="P747" s="1" t="n">
        <f aca="false">+O747/10</f>
        <v>2.5</v>
      </c>
      <c r="Q747" s="2" t="n">
        <f aca="false">+($M$2/0.593)*0.5*(-1*(-P747/($M$1*3/2)+1)*(-P747/($M$1*3/2)+1)*(-P747/($M$1*3/2)+1)-1*(-P747/($M$1*3/2)+1)*(-P747/($M$1*3/2)+1)+(-P747/($M$1*3/2)+1)+1)</f>
        <v>0.249348518161137</v>
      </c>
      <c r="R747" s="2" t="n">
        <f aca="false">+P747*P747*P747*0.613*Q747*$M$4</f>
        <v>3.67462495650297</v>
      </c>
      <c r="S747" s="3" t="n">
        <f aca="false">+P747*P747*P747*0.613*Q747*$M$4*24</f>
        <v>88.1909989560714</v>
      </c>
      <c r="T747" s="3" t="n">
        <f aca="false">+P747*P747*P747*0.613*$M$2*$M$4*24</f>
        <v>194.363459669582</v>
      </c>
      <c r="U747" s="3"/>
      <c r="V747" s="3"/>
    </row>
    <row r="748" customFormat="false" ht="12.8" hidden="false" customHeight="false" outlineLevel="0" collapsed="false">
      <c r="D748" s="1"/>
      <c r="E748" s="1"/>
      <c r="F748" s="1"/>
      <c r="H748" s="1"/>
      <c r="I748" s="1"/>
      <c r="N748" s="1" t="n">
        <v>20220116</v>
      </c>
      <c r="O748" s="1" t="n">
        <v>44</v>
      </c>
      <c r="P748" s="1" t="n">
        <f aca="false">+O748/10</f>
        <v>4.4</v>
      </c>
      <c r="Q748" s="2" t="n">
        <f aca="false">+($M$2/0.593)*0.5*(-1*(-P748/($M$1*3/2)+1)*(-P748/($M$1*3/2)+1)*(-P748/($M$1*3/2)+1)-1*(-P748/($M$1*3/2)+1)*(-P748/($M$1*3/2)+1)+(-P748/($M$1*3/2)+1)+1)</f>
        <v>0.383232246839462</v>
      </c>
      <c r="R748" s="2" t="n">
        <f aca="false">+P748*P748*P748*0.613*Q748*$M$4</f>
        <v>30.7897581414054</v>
      </c>
      <c r="S748" s="3" t="n">
        <f aca="false">+P748*P748*P748*0.613*Q748*$M$4*24</f>
        <v>738.954195393729</v>
      </c>
      <c r="T748" s="3" t="n">
        <f aca="false">+P748*P748*P748*0.613*$M$2*$M$4*24</f>
        <v>1059.6260447036</v>
      </c>
      <c r="U748" s="3"/>
      <c r="V748" s="3"/>
    </row>
    <row r="749" customFormat="false" ht="12.8" hidden="false" customHeight="false" outlineLevel="0" collapsed="false">
      <c r="D749" s="1"/>
      <c r="E749" s="1"/>
      <c r="F749" s="1"/>
      <c r="H749" s="1"/>
      <c r="I749" s="1"/>
      <c r="N749" s="1" t="n">
        <v>20220117</v>
      </c>
      <c r="O749" s="1" t="n">
        <v>30</v>
      </c>
      <c r="P749" s="1" t="n">
        <f aca="false">+O749/10</f>
        <v>3</v>
      </c>
      <c r="Q749" s="2" t="n">
        <f aca="false">+($M$2/0.593)*0.5*(-1*(-P749/($M$1*3/2)+1)*(-P749/($M$1*3/2)+1)*(-P749/($M$1*3/2)+1)-1*(-P749/($M$1*3/2)+1)*(-P749/($M$1*3/2)+1)+(-P749/($M$1*3/2)+1)+1)</f>
        <v>0.288989299229084</v>
      </c>
      <c r="R749" s="2" t="n">
        <f aca="false">+P749*P749*P749*0.613*Q749*$M$4</f>
        <v>7.35921902632432</v>
      </c>
      <c r="S749" s="3" t="n">
        <f aca="false">+P749*P749*P749*0.613*Q749*$M$4*24</f>
        <v>176.621256631784</v>
      </c>
      <c r="T749" s="3" t="n">
        <f aca="false">+P749*P749*P749*0.613*$M$2*$M$4*24</f>
        <v>335.860058309038</v>
      </c>
      <c r="U749" s="3"/>
      <c r="V749" s="3"/>
    </row>
    <row r="750" customFormat="false" ht="12.8" hidden="false" customHeight="false" outlineLevel="0" collapsed="false">
      <c r="D750" s="1"/>
      <c r="E750" s="1"/>
      <c r="F750" s="1"/>
      <c r="H750" s="1"/>
      <c r="I750" s="1"/>
      <c r="N750" s="1" t="n">
        <v>20220118</v>
      </c>
      <c r="O750" s="1" t="n">
        <v>12</v>
      </c>
      <c r="P750" s="1" t="n">
        <f aca="false">+O750/10</f>
        <v>1.2</v>
      </c>
      <c r="Q750" s="2" t="n">
        <f aca="false">+($M$2/0.593)*0.5*(-1*(-P750/($M$1*3/2)+1)*(-P750/($M$1*3/2)+1)*(-P750/($M$1*3/2)+1)-1*(-P750/($M$1*3/2)+1)*(-P750/($M$1*3/2)+1)+(-P750/($M$1*3/2)+1)+1)</f>
        <v>0.130658386324028</v>
      </c>
      <c r="R750" s="2" t="n">
        <f aca="false">+P750*P750*P750*0.613*Q750*$M$4</f>
        <v>0.212944893979045</v>
      </c>
      <c r="S750" s="3" t="n">
        <f aca="false">+P750*P750*P750*0.613*Q750*$M$4*24</f>
        <v>5.11067745549708</v>
      </c>
      <c r="T750" s="3" t="n">
        <f aca="false">+P750*P750*P750*0.613*$M$2*$M$4*24</f>
        <v>21.4950437317784</v>
      </c>
      <c r="U750" s="3"/>
      <c r="V750" s="3"/>
    </row>
    <row r="751" customFormat="false" ht="12.8" hidden="false" customHeight="false" outlineLevel="0" collapsed="false">
      <c r="D751" s="1"/>
      <c r="E751" s="1"/>
      <c r="F751" s="1"/>
      <c r="H751" s="1"/>
      <c r="I751" s="1"/>
      <c r="N751" s="1" t="n">
        <v>20220119</v>
      </c>
      <c r="O751" s="1" t="n">
        <v>35</v>
      </c>
      <c r="P751" s="1" t="n">
        <f aca="false">+O751/10</f>
        <v>3.5</v>
      </c>
      <c r="Q751" s="2" t="n">
        <f aca="false">+($M$2/0.593)*0.5*(-1*(-P751/($M$1*3/2)+1)*(-P751/($M$1*3/2)+1)*(-P751/($M$1*3/2)+1)-1*(-P751/($M$1*3/2)+1)*(-P751/($M$1*3/2)+1)+(-P751/($M$1*3/2)+1)+1)</f>
        <v>0.325427982798649</v>
      </c>
      <c r="R751" s="2" t="n">
        <f aca="false">+P751*P751*P751*0.613*Q751*$M$4</f>
        <v>13.1596770018966</v>
      </c>
      <c r="S751" s="3" t="n">
        <f aca="false">+P751*P751*P751*0.613*Q751*$M$4*24</f>
        <v>315.832248045518</v>
      </c>
      <c r="T751" s="3" t="n">
        <f aca="false">+P751*P751*P751*0.613*$M$2*$M$4*24</f>
        <v>533.333333333333</v>
      </c>
      <c r="U751" s="3"/>
      <c r="V751" s="3"/>
    </row>
    <row r="752" customFormat="false" ht="12.8" hidden="false" customHeight="false" outlineLevel="0" collapsed="false">
      <c r="D752" s="1"/>
      <c r="E752" s="1"/>
      <c r="F752" s="1"/>
      <c r="H752" s="1"/>
      <c r="I752" s="1"/>
      <c r="N752" s="1" t="n">
        <v>20220120</v>
      </c>
      <c r="O752" s="1" t="n">
        <v>31</v>
      </c>
      <c r="P752" s="1" t="n">
        <f aca="false">+O752/10</f>
        <v>3.1</v>
      </c>
      <c r="Q752" s="2" t="n">
        <f aca="false">+($M$2/0.593)*0.5*(-1*(-P752/($M$1*3/2)+1)*(-P752/($M$1*3/2)+1)*(-P752/($M$1*3/2)+1)-1*(-P752/($M$1*3/2)+1)*(-P752/($M$1*3/2)+1)+(-P752/($M$1*3/2)+1)+1)</f>
        <v>0.29653035743398</v>
      </c>
      <c r="R752" s="2" t="n">
        <f aca="false">+P752*P752*P752*0.613*Q752*$M$4</f>
        <v>8.33183086407682</v>
      </c>
      <c r="S752" s="3" t="n">
        <f aca="false">+P752*P752*P752*0.613*Q752*$M$4*24</f>
        <v>199.963940737844</v>
      </c>
      <c r="T752" s="3" t="n">
        <f aca="false">+P752*P752*P752*0.613*$M$2*$M$4*24</f>
        <v>370.578036929057</v>
      </c>
      <c r="U752" s="3"/>
      <c r="V752" s="3"/>
    </row>
    <row r="753" customFormat="false" ht="12.8" hidden="false" customHeight="false" outlineLevel="0" collapsed="false">
      <c r="D753" s="1"/>
      <c r="E753" s="1"/>
      <c r="F753" s="1"/>
      <c r="H753" s="1"/>
      <c r="I753" s="1"/>
      <c r="N753" s="1" t="n">
        <v>20220121</v>
      </c>
      <c r="O753" s="1" t="n">
        <v>28</v>
      </c>
      <c r="P753" s="1" t="n">
        <f aca="false">+O753/10</f>
        <v>2.8</v>
      </c>
      <c r="Q753" s="2" t="n">
        <f aca="false">+($M$2/0.593)*0.5*(-1*(-P753/($M$1*3/2)+1)*(-P753/($M$1*3/2)+1)*(-P753/($M$1*3/2)+1)-1*(-P753/($M$1*3/2)+1)*(-P753/($M$1*3/2)+1)+(-P753/($M$1*3/2)+1)+1)</f>
        <v>0.273522219542264</v>
      </c>
      <c r="R753" s="2" t="n">
        <f aca="false">+P753*P753*P753*0.613*Q753*$M$4</f>
        <v>5.66308276228817</v>
      </c>
      <c r="S753" s="3" t="n">
        <f aca="false">+P753*P753*P753*0.613*Q753*$M$4*24</f>
        <v>135.913986294916</v>
      </c>
      <c r="T753" s="3" t="n">
        <f aca="false">+P753*P753*P753*0.613*$M$2*$M$4*24</f>
        <v>273.066666666667</v>
      </c>
      <c r="U753" s="3"/>
      <c r="V753" s="3"/>
    </row>
    <row r="754" customFormat="false" ht="12.8" hidden="false" customHeight="false" outlineLevel="0" collapsed="false">
      <c r="D754" s="1"/>
      <c r="E754" s="1"/>
      <c r="F754" s="1"/>
      <c r="H754" s="1"/>
      <c r="I754" s="1"/>
      <c r="N754" s="1" t="n">
        <v>20220122</v>
      </c>
      <c r="O754" s="1" t="n">
        <v>30</v>
      </c>
      <c r="P754" s="1" t="n">
        <f aca="false">+O754/10</f>
        <v>3</v>
      </c>
      <c r="Q754" s="2" t="n">
        <f aca="false">+($M$2/0.593)*0.5*(-1*(-P754/($M$1*3/2)+1)*(-P754/($M$1*3/2)+1)*(-P754/($M$1*3/2)+1)-1*(-P754/($M$1*3/2)+1)*(-P754/($M$1*3/2)+1)+(-P754/($M$1*3/2)+1)+1)</f>
        <v>0.288989299229084</v>
      </c>
      <c r="R754" s="2" t="n">
        <f aca="false">+P754*P754*P754*0.613*Q754*$M$4</f>
        <v>7.35921902632432</v>
      </c>
      <c r="S754" s="3" t="n">
        <f aca="false">+P754*P754*P754*0.613*Q754*$M$4*24</f>
        <v>176.621256631784</v>
      </c>
      <c r="T754" s="3" t="n">
        <f aca="false">+P754*P754*P754*0.613*$M$2*$M$4*24</f>
        <v>335.860058309038</v>
      </c>
      <c r="U754" s="3"/>
      <c r="V754" s="3"/>
    </row>
    <row r="755" customFormat="false" ht="12.8" hidden="false" customHeight="false" outlineLevel="0" collapsed="false">
      <c r="D755" s="1"/>
      <c r="E755" s="1"/>
      <c r="F755" s="1"/>
      <c r="H755" s="1"/>
      <c r="I755" s="1"/>
      <c r="N755" s="1" t="n">
        <v>20220123</v>
      </c>
      <c r="O755" s="1" t="n">
        <v>13</v>
      </c>
      <c r="P755" s="1" t="n">
        <f aca="false">+O755/10</f>
        <v>1.3</v>
      </c>
      <c r="Q755" s="2" t="n">
        <f aca="false">+($M$2/0.593)*0.5*(-1*(-P755/($M$1*3/2)+1)*(-P755/($M$1*3/2)+1)*(-P755/($M$1*3/2)+1)-1*(-P755/($M$1*3/2)+1)*(-P755/($M$1*3/2)+1)+(-P755/($M$1*3/2)+1)+1)</f>
        <v>0.140613826042705</v>
      </c>
      <c r="R755" s="2" t="n">
        <f aca="false">+P755*P755*P755*0.613*Q755*$M$4</f>
        <v>0.291369631637889</v>
      </c>
      <c r="S755" s="3" t="n">
        <f aca="false">+P755*P755*P755*0.613*Q755*$M$4*24</f>
        <v>6.99287115930933</v>
      </c>
      <c r="T755" s="3" t="n">
        <f aca="false">+P755*P755*P755*0.613*$M$2*$M$4*24</f>
        <v>27.3290573372206</v>
      </c>
      <c r="U755" s="3"/>
      <c r="V755" s="3"/>
    </row>
    <row r="756" customFormat="false" ht="12.8" hidden="false" customHeight="false" outlineLevel="0" collapsed="false">
      <c r="D756" s="1"/>
      <c r="E756" s="1"/>
      <c r="F756" s="1"/>
      <c r="H756" s="1"/>
      <c r="I756" s="1"/>
      <c r="N756" s="1" t="n">
        <v>20220124</v>
      </c>
      <c r="O756" s="1" t="n">
        <v>11</v>
      </c>
      <c r="P756" s="1" t="n">
        <f aca="false">+O756/10</f>
        <v>1.1</v>
      </c>
      <c r="Q756" s="2" t="n">
        <f aca="false">+($M$2/0.593)*0.5*(-1*(-P756/($M$1*3/2)+1)*(-P756/($M$1*3/2)+1)*(-P756/($M$1*3/2)+1)-1*(-P756/($M$1*3/2)+1)*(-P756/($M$1*3/2)+1)+(-P756/($M$1*3/2)+1)+1)</f>
        <v>0.120562054315422</v>
      </c>
      <c r="R756" s="2" t="n">
        <f aca="false">+P756*P756*P756*0.613*Q756*$M$4</f>
        <v>0.151347376656736</v>
      </c>
      <c r="S756" s="3" t="n">
        <f aca="false">+P756*P756*P756*0.613*Q756*$M$4*24</f>
        <v>3.63233703976166</v>
      </c>
      <c r="T756" s="3" t="n">
        <f aca="false">+P756*P756*P756*0.613*$M$2*$M$4*24</f>
        <v>16.5566569484937</v>
      </c>
      <c r="U756" s="3"/>
      <c r="V756" s="3"/>
    </row>
    <row r="757" customFormat="false" ht="12.8" hidden="false" customHeight="false" outlineLevel="0" collapsed="false">
      <c r="D757" s="1"/>
      <c r="E757" s="1"/>
      <c r="F757" s="1"/>
      <c r="H757" s="1"/>
      <c r="I757" s="1"/>
      <c r="N757" s="1" t="n">
        <v>20220125</v>
      </c>
      <c r="O757" s="1" t="n">
        <v>13</v>
      </c>
      <c r="P757" s="1" t="n">
        <f aca="false">+O757/10</f>
        <v>1.3</v>
      </c>
      <c r="Q757" s="2" t="n">
        <f aca="false">+($M$2/0.593)*0.5*(-1*(-P757/($M$1*3/2)+1)*(-P757/($M$1*3/2)+1)*(-P757/($M$1*3/2)+1)-1*(-P757/($M$1*3/2)+1)*(-P757/($M$1*3/2)+1)+(-P757/($M$1*3/2)+1)+1)</f>
        <v>0.140613826042705</v>
      </c>
      <c r="R757" s="2" t="n">
        <f aca="false">+P757*P757*P757*0.613*Q757*$M$4</f>
        <v>0.291369631637889</v>
      </c>
      <c r="S757" s="3" t="n">
        <f aca="false">+P757*P757*P757*0.613*Q757*$M$4*24</f>
        <v>6.99287115930933</v>
      </c>
      <c r="T757" s="3" t="n">
        <f aca="false">+P757*P757*P757*0.613*$M$2*$M$4*24</f>
        <v>27.3290573372206</v>
      </c>
      <c r="U757" s="3"/>
      <c r="V757" s="3"/>
    </row>
    <row r="758" customFormat="false" ht="12.8" hidden="false" customHeight="false" outlineLevel="0" collapsed="false">
      <c r="D758" s="1"/>
      <c r="E758" s="1"/>
      <c r="F758" s="1"/>
      <c r="H758" s="1"/>
      <c r="I758" s="1"/>
      <c r="N758" s="1" t="n">
        <v>20220126</v>
      </c>
      <c r="O758" s="1" t="n">
        <v>40</v>
      </c>
      <c r="P758" s="1" t="n">
        <f aca="false">+O758/10</f>
        <v>4</v>
      </c>
      <c r="Q758" s="2" t="n">
        <f aca="false">+($M$2/0.593)*0.5*(-1*(-P758/($M$1*3/2)+1)*(-P758/($M$1*3/2)+1)*(-P758/($M$1*3/2)+1)-1*(-P758/($M$1*3/2)+1)*(-P758/($M$1*3/2)+1)+(-P758/($M$1*3/2)+1)+1)</f>
        <v>0.358753516022563</v>
      </c>
      <c r="R758" s="2" t="n">
        <f aca="false">+P758*P758*P758*0.613*Q758*$M$4</f>
        <v>21.6552071634028</v>
      </c>
      <c r="S758" s="3" t="n">
        <f aca="false">+P758*P758*P758*0.613*Q758*$M$4*24</f>
        <v>519.724971921668</v>
      </c>
      <c r="T758" s="3" t="n">
        <f aca="false">+P758*P758*P758*0.613*$M$2*$M$4*24</f>
        <v>796.112730806608</v>
      </c>
      <c r="U758" s="3"/>
      <c r="V758" s="3"/>
    </row>
    <row r="759" customFormat="false" ht="12.8" hidden="false" customHeight="false" outlineLevel="0" collapsed="false">
      <c r="D759" s="1"/>
      <c r="E759" s="1"/>
      <c r="F759" s="1"/>
      <c r="H759" s="1"/>
      <c r="I759" s="1"/>
      <c r="N759" s="1" t="n">
        <v>20220127</v>
      </c>
      <c r="O759" s="1" t="n">
        <v>57</v>
      </c>
      <c r="P759" s="1" t="n">
        <f aca="false">+O759/10</f>
        <v>5.7</v>
      </c>
      <c r="Q759" s="2" t="n">
        <f aca="false">+($M$2/0.593)*0.5*(-1*(-P759/($M$1*3/2)+1)*(-P759/($M$1*3/2)+1)*(-P759/($M$1*3/2)+1)-1*(-P759/($M$1*3/2)+1)*(-P759/($M$1*3/2)+1)+(-P759/($M$1*3/2)+1)+1)</f>
        <v>0.449971548862801</v>
      </c>
      <c r="R759" s="2" t="n">
        <f aca="false">+P759*P759*P759*0.613*Q759*$M$4</f>
        <v>78.5951639785952</v>
      </c>
      <c r="S759" s="3" t="n">
        <f aca="false">+P759*P759*P759*0.613*Q759*$M$4*24</f>
        <v>1886.28393548628</v>
      </c>
      <c r="T759" s="3" t="n">
        <f aca="false">+P759*P759*P759*0.613*$M$2*$M$4*24</f>
        <v>2303.66413994169</v>
      </c>
      <c r="U759" s="3"/>
      <c r="V759" s="3"/>
    </row>
    <row r="760" customFormat="false" ht="12.8" hidden="false" customHeight="false" outlineLevel="0" collapsed="false">
      <c r="D760" s="1"/>
      <c r="E760" s="1"/>
      <c r="F760" s="1"/>
      <c r="H760" s="1"/>
      <c r="I760" s="1"/>
      <c r="N760" s="1" t="n">
        <v>20220128</v>
      </c>
      <c r="O760" s="1" t="n">
        <v>39</v>
      </c>
      <c r="P760" s="1" t="n">
        <f aca="false">+O760/10</f>
        <v>3.9</v>
      </c>
      <c r="Q760" s="2" t="n">
        <f aca="false">+($M$2/0.593)*0.5*(-1*(-P760/($M$1*3/2)+1)*(-P760/($M$1*3/2)+1)*(-P760/($M$1*3/2)+1)-1*(-P760/($M$1*3/2)+1)*(-P760/($M$1*3/2)+1)+(-P760/($M$1*3/2)+1)+1)</f>
        <v>0.352333191942101</v>
      </c>
      <c r="R760" s="2" t="n">
        <f aca="false">+P760*P760*P760*0.613*Q760*$M$4</f>
        <v>19.7121312423959</v>
      </c>
      <c r="S760" s="3" t="n">
        <f aca="false">+P760*P760*P760*0.613*Q760*$M$4*24</f>
        <v>473.091149817501</v>
      </c>
      <c r="T760" s="3" t="n">
        <f aca="false">+P760*P760*P760*0.613*$M$2*$M$4*24</f>
        <v>737.884548104956</v>
      </c>
      <c r="U760" s="3"/>
      <c r="V760" s="3"/>
    </row>
    <row r="761" customFormat="false" ht="12.8" hidden="false" customHeight="false" outlineLevel="0" collapsed="false">
      <c r="D761" s="1"/>
      <c r="E761" s="1"/>
      <c r="F761" s="1"/>
      <c r="H761" s="1"/>
      <c r="I761" s="1"/>
      <c r="N761" s="1" t="n">
        <v>20220129</v>
      </c>
      <c r="O761" s="1" t="n">
        <v>71</v>
      </c>
      <c r="P761" s="1" t="n">
        <f aca="false">+O761/10</f>
        <v>7.1</v>
      </c>
      <c r="Q761" s="2" t="n">
        <f aca="false">+($M$2/0.593)*0.5*(-1*(-P761/($M$1*3/2)+1)*(-P761/($M$1*3/2)+1)*(-P761/($M$1*3/2)+1)-1*(-P761/($M$1*3/2)+1)*(-P761/($M$1*3/2)+1)+(-P761/($M$1*3/2)+1)+1)</f>
        <v>0.501312794189841</v>
      </c>
      <c r="R761" s="2" t="n">
        <f aca="false">+P761*P761*P761*0.613*Q761*$M$4</f>
        <v>169.227148786659</v>
      </c>
      <c r="S761" s="3" t="n">
        <f aca="false">+P761*P761*P761*0.613*Q761*$M$4*24</f>
        <v>4061.45157087981</v>
      </c>
      <c r="T761" s="3" t="n">
        <f aca="false">+P761*P761*P761*0.613*$M$2*$M$4*24</f>
        <v>4452.14849368319</v>
      </c>
      <c r="U761" s="3"/>
      <c r="V761" s="3"/>
    </row>
    <row r="762" customFormat="false" ht="12.8" hidden="false" customHeight="false" outlineLevel="0" collapsed="false">
      <c r="D762" s="1"/>
      <c r="E762" s="1"/>
      <c r="F762" s="1"/>
      <c r="H762" s="1"/>
      <c r="I762" s="1"/>
      <c r="N762" s="1" t="n">
        <v>20220130</v>
      </c>
      <c r="O762" s="1" t="n">
        <v>34</v>
      </c>
      <c r="P762" s="1" t="n">
        <f aca="false">+O762/10</f>
        <v>3.4</v>
      </c>
      <c r="Q762" s="2" t="n">
        <f aca="false">+($M$2/0.593)*0.5*(-1*(-P762/($M$1*3/2)+1)*(-P762/($M$1*3/2)+1)*(-P762/($M$1*3/2)+1)-1*(-P762/($M$1*3/2)+1)*(-P762/($M$1*3/2)+1)+(-P762/($M$1*3/2)+1)+1)</f>
        <v>0.318392144421275</v>
      </c>
      <c r="R762" s="2" t="n">
        <f aca="false">+P762*P762*P762*0.613*Q762*$M$4</f>
        <v>11.8028067871346</v>
      </c>
      <c r="S762" s="3" t="n">
        <f aca="false">+P762*P762*P762*0.613*Q762*$M$4*24</f>
        <v>283.26736289123</v>
      </c>
      <c r="T762" s="3" t="n">
        <f aca="false">+P762*P762*P762*0.613*$M$2*$M$4*24</f>
        <v>488.912730806608</v>
      </c>
      <c r="U762" s="3"/>
      <c r="V762" s="3"/>
    </row>
    <row r="763" customFormat="false" ht="12.8" hidden="false" customHeight="false" outlineLevel="0" collapsed="false">
      <c r="D763" s="1"/>
      <c r="E763" s="1"/>
      <c r="F763" s="1"/>
      <c r="H763" s="1"/>
      <c r="I763" s="1"/>
      <c r="N763" s="1" t="n">
        <v>20220131</v>
      </c>
      <c r="O763" s="1" t="n">
        <v>73</v>
      </c>
      <c r="P763" s="1" t="n">
        <f aca="false">+O763/10</f>
        <v>7.3</v>
      </c>
      <c r="Q763" s="2" t="n">
        <f aca="false">+($M$2/0.593)*0.5*(-1*(-P763/($M$1*3/2)+1)*(-P763/($M$1*3/2)+1)*(-P763/($M$1*3/2)+1)-1*(-P763/($M$1*3/2)+1)*(-P763/($M$1*3/2)+1)+(-P763/($M$1*3/2)+1)+1)</f>
        <v>0.507019169124367</v>
      </c>
      <c r="R763" s="2" t="n">
        <f aca="false">+P763*P763*P763*0.613*Q763*$M$4</f>
        <v>186.0283620592</v>
      </c>
      <c r="S763" s="3" t="n">
        <f aca="false">+P763*P763*P763*0.613*Q763*$M$4*24</f>
        <v>4464.6806894208</v>
      </c>
      <c r="T763" s="3" t="n">
        <f aca="false">+P763*P763*P763*0.613*$M$2*$M$4*24</f>
        <v>4839.08415937804</v>
      </c>
      <c r="U763" s="3" t="n">
        <f aca="false">SUM(S733:S763)</f>
        <v>26903.8167347726</v>
      </c>
      <c r="V763" s="3" t="n">
        <f aca="false">SUM(T733:T763)</f>
        <v>33699.5016520894</v>
      </c>
    </row>
    <row r="764" customFormat="false" ht="12.8" hidden="false" customHeight="false" outlineLevel="0" collapsed="false">
      <c r="D764" s="1"/>
      <c r="E764" s="1"/>
      <c r="F764" s="1"/>
      <c r="H764" s="1"/>
      <c r="I764" s="1"/>
      <c r="N764" s="1" t="n">
        <v>20220201</v>
      </c>
      <c r="O764" s="1" t="n">
        <v>60</v>
      </c>
      <c r="P764" s="1" t="n">
        <f aca="false">+O764/10</f>
        <v>6</v>
      </c>
      <c r="Q764" s="2" t="n">
        <f aca="false">+($M$2/0.593)*0.5*(-1*(-P764/($M$1*3/2)+1)*(-P764/($M$1*3/2)+1)*(-P764/($M$1*3/2)+1)-1*(-P764/($M$1*3/2)+1)*(-P764/($M$1*3/2)+1)+(-P764/($M$1*3/2)+1)+1)</f>
        <v>0.462703088516373</v>
      </c>
      <c r="R764" s="2" t="n">
        <f aca="false">+P764*P764*P764*0.613*Q764*$M$4</f>
        <v>94.2632376114229</v>
      </c>
      <c r="S764" s="3" t="n">
        <f aca="false">+P764*P764*P764*0.613*Q764*$M$4*24</f>
        <v>2262.31770267415</v>
      </c>
      <c r="T764" s="3" t="n">
        <f aca="false">+P764*P764*P764*0.613*$M$2*$M$4*24</f>
        <v>2686.8804664723</v>
      </c>
      <c r="U764" s="3"/>
      <c r="V764" s="3"/>
    </row>
    <row r="765" customFormat="false" ht="12.8" hidden="false" customHeight="false" outlineLevel="0" collapsed="false">
      <c r="D765" s="1"/>
      <c r="E765" s="1"/>
      <c r="F765" s="1"/>
      <c r="H765" s="1"/>
      <c r="I765" s="1"/>
      <c r="N765" s="1" t="n">
        <v>20220202</v>
      </c>
      <c r="O765" s="1" t="n">
        <v>38</v>
      </c>
      <c r="P765" s="1" t="n">
        <f aca="false">+O765/10</f>
        <v>3.8</v>
      </c>
      <c r="Q765" s="2" t="n">
        <f aca="false">+($M$2/0.593)*0.5*(-1*(-P765/($M$1*3/2)+1)*(-P765/($M$1*3/2)+1)*(-P765/($M$1*3/2)+1)-1*(-P765/($M$1*3/2)+1)*(-P765/($M$1*3/2)+1)+(-P765/($M$1*3/2)+1)+1)</f>
        <v>0.3457911881567</v>
      </c>
      <c r="R765" s="2" t="n">
        <f aca="false">+P765*P765*P765*0.613*Q765*$M$4</f>
        <v>17.8957916284816</v>
      </c>
      <c r="S765" s="3" t="n">
        <f aca="false">+P765*P765*P765*0.613*Q765*$M$4*24</f>
        <v>429.498999083558</v>
      </c>
      <c r="T765" s="3" t="n">
        <f aca="false">+P765*P765*P765*0.613*$M$2*$M$4*24</f>
        <v>682.567152575316</v>
      </c>
      <c r="U765" s="3"/>
      <c r="V765" s="3"/>
    </row>
    <row r="766" customFormat="false" ht="12.8" hidden="false" customHeight="false" outlineLevel="0" collapsed="false">
      <c r="D766" s="1"/>
      <c r="E766" s="1"/>
      <c r="F766" s="1"/>
      <c r="H766" s="1"/>
      <c r="I766" s="1"/>
      <c r="N766" s="1" t="n">
        <v>20220203</v>
      </c>
      <c r="O766" s="1" t="n">
        <v>57</v>
      </c>
      <c r="P766" s="1" t="n">
        <f aca="false">+O766/10</f>
        <v>5.7</v>
      </c>
      <c r="Q766" s="2" t="n">
        <f aca="false">+($M$2/0.593)*0.5*(-1*(-P766/($M$1*3/2)+1)*(-P766/($M$1*3/2)+1)*(-P766/($M$1*3/2)+1)-1*(-P766/($M$1*3/2)+1)*(-P766/($M$1*3/2)+1)+(-P766/($M$1*3/2)+1)+1)</f>
        <v>0.449971548862801</v>
      </c>
      <c r="R766" s="2" t="n">
        <f aca="false">+P766*P766*P766*0.613*Q766*$M$4</f>
        <v>78.5951639785952</v>
      </c>
      <c r="S766" s="3" t="n">
        <f aca="false">+P766*P766*P766*0.613*Q766*$M$4*24</f>
        <v>1886.28393548628</v>
      </c>
      <c r="T766" s="3" t="n">
        <f aca="false">+P766*P766*P766*0.613*$M$2*$M$4*24</f>
        <v>2303.66413994169</v>
      </c>
      <c r="U766" s="3"/>
      <c r="V766" s="3"/>
    </row>
    <row r="767" customFormat="false" ht="12.8" hidden="false" customHeight="false" outlineLevel="0" collapsed="false">
      <c r="D767" s="1"/>
      <c r="E767" s="1"/>
      <c r="F767" s="1"/>
      <c r="H767" s="1"/>
      <c r="I767" s="1"/>
      <c r="N767" s="1" t="n">
        <v>20220204</v>
      </c>
      <c r="O767" s="1" t="n">
        <v>64</v>
      </c>
      <c r="P767" s="1" t="n">
        <f aca="false">+O767/10</f>
        <v>6.4</v>
      </c>
      <c r="Q767" s="2" t="n">
        <f aca="false">+($M$2/0.593)*0.5*(-1*(-P767/($M$1*3/2)+1)*(-P767/($M$1*3/2)+1)*(-P767/($M$1*3/2)+1)-1*(-P767/($M$1*3/2)+1)*(-P767/($M$1*3/2)+1)+(-P767/($M$1*3/2)+1)+1)</f>
        <v>0.478187483248925</v>
      </c>
      <c r="R767" s="2" t="n">
        <f aca="false">+P767*P767*P767*0.613*Q767*$M$4</f>
        <v>118.229085045005</v>
      </c>
      <c r="S767" s="3" t="n">
        <f aca="false">+P767*P767*P767*0.613*Q767*$M$4*24</f>
        <v>2837.49804108012</v>
      </c>
      <c r="T767" s="3" t="n">
        <f aca="false">+P767*P767*P767*0.613*$M$2*$M$4*24</f>
        <v>3260.87774538387</v>
      </c>
      <c r="U767" s="3"/>
      <c r="V767" s="3"/>
    </row>
    <row r="768" customFormat="false" ht="12.8" hidden="false" customHeight="false" outlineLevel="0" collapsed="false">
      <c r="D768" s="1"/>
      <c r="E768" s="1"/>
      <c r="F768" s="1"/>
      <c r="H768" s="1"/>
      <c r="I768" s="1"/>
      <c r="N768" s="1" t="n">
        <v>20220205</v>
      </c>
      <c r="O768" s="1" t="n">
        <v>73</v>
      </c>
      <c r="P768" s="1" t="n">
        <f aca="false">+O768/10</f>
        <v>7.3</v>
      </c>
      <c r="Q768" s="2" t="n">
        <f aca="false">+($M$2/0.593)*0.5*(-1*(-P768/($M$1*3/2)+1)*(-P768/($M$1*3/2)+1)*(-P768/($M$1*3/2)+1)-1*(-P768/($M$1*3/2)+1)*(-P768/($M$1*3/2)+1)+(-P768/($M$1*3/2)+1)+1)</f>
        <v>0.507019169124367</v>
      </c>
      <c r="R768" s="2" t="n">
        <f aca="false">+P768*P768*P768*0.613*Q768*$M$4</f>
        <v>186.0283620592</v>
      </c>
      <c r="S768" s="3" t="n">
        <f aca="false">+P768*P768*P768*0.613*Q768*$M$4*24</f>
        <v>4464.6806894208</v>
      </c>
      <c r="T768" s="3" t="n">
        <f aca="false">+P768*P768*P768*0.613*$M$2*$M$4*24</f>
        <v>4839.08415937804</v>
      </c>
      <c r="U768" s="3"/>
      <c r="V768" s="3"/>
    </row>
    <row r="769" customFormat="false" ht="12.8" hidden="false" customHeight="false" outlineLevel="0" collapsed="false">
      <c r="D769" s="1"/>
      <c r="E769" s="1"/>
      <c r="F769" s="1"/>
      <c r="H769" s="1"/>
      <c r="I769" s="1"/>
      <c r="N769" s="1" t="n">
        <v>20220206</v>
      </c>
      <c r="O769" s="1" t="n">
        <v>89</v>
      </c>
      <c r="P769" s="1" t="n">
        <f aca="false">+O769/10</f>
        <v>8.9</v>
      </c>
      <c r="Q769" s="2" t="n">
        <f aca="false">+($M$2/0.593)*0.5*(-1*(-P769/($M$1*3/2)+1)*(-P769/($M$1*3/2)+1)*(-P769/($M$1*3/2)+1)-1*(-P769/($M$1*3/2)+1)*(-P769/($M$1*3/2)+1)+(-P769/($M$1*3/2)+1)+1)</f>
        <v>0.539110353060757</v>
      </c>
      <c r="R769" s="2" t="n">
        <f aca="false">+P769*P769*P769*0.613*Q769*$M$4</f>
        <v>358.45438263193</v>
      </c>
      <c r="S769" s="3" t="n">
        <f aca="false">+P769*P769*P769*0.613*Q769*$M$4*24</f>
        <v>8602.90518316631</v>
      </c>
      <c r="T769" s="3" t="n">
        <f aca="false">+P769*P769*P769*0.613*$M$2*$M$4*24</f>
        <v>8769.29368318756</v>
      </c>
      <c r="U769" s="3"/>
      <c r="V769" s="3"/>
    </row>
    <row r="770" customFormat="false" ht="12.8" hidden="false" customHeight="false" outlineLevel="0" collapsed="false">
      <c r="D770" s="1"/>
      <c r="E770" s="1"/>
      <c r="F770" s="1"/>
      <c r="H770" s="1"/>
      <c r="I770" s="1"/>
      <c r="N770" s="1" t="n">
        <v>20220207</v>
      </c>
      <c r="O770" s="1" t="n">
        <v>48</v>
      </c>
      <c r="P770" s="1" t="n">
        <f aca="false">+O770/10</f>
        <v>4.8</v>
      </c>
      <c r="Q770" s="2" t="n">
        <f aca="false">+($M$2/0.593)*0.5*(-1*(-P770/($M$1*3/2)+1)*(-P770/($M$1*3/2)+1)*(-P770/($M$1*3/2)+1)-1*(-P770/($M$1*3/2)+1)*(-P770/($M$1*3/2)+1)+(-P770/($M$1*3/2)+1)+1)</f>
        <v>0.405821028555094</v>
      </c>
      <c r="R770" s="2" t="n">
        <f aca="false">+P770*P770*P770*0.613*Q770*$M$4</f>
        <v>42.3296289906139</v>
      </c>
      <c r="S770" s="3" t="n">
        <f aca="false">+P770*P770*P770*0.613*Q770*$M$4*24</f>
        <v>1015.91109577473</v>
      </c>
      <c r="T770" s="3" t="n">
        <f aca="false">+P770*P770*P770*0.613*$M$2*$M$4*24</f>
        <v>1375.68279883382</v>
      </c>
      <c r="U770" s="3"/>
      <c r="V770" s="3"/>
    </row>
    <row r="771" customFormat="false" ht="12.8" hidden="false" customHeight="false" outlineLevel="0" collapsed="false">
      <c r="D771" s="1"/>
      <c r="E771" s="1"/>
      <c r="F771" s="1"/>
      <c r="H771" s="1"/>
      <c r="I771" s="1"/>
      <c r="N771" s="1" t="n">
        <v>20220208</v>
      </c>
      <c r="O771" s="1" t="n">
        <v>61</v>
      </c>
      <c r="P771" s="1" t="n">
        <f aca="false">+O771/10</f>
        <v>6.1</v>
      </c>
      <c r="Q771" s="2" t="n">
        <f aca="false">+($M$2/0.593)*0.5*(-1*(-P771/($M$1*3/2)+1)*(-P771/($M$1*3/2)+1)*(-P771/($M$1*3/2)+1)-1*(-P771/($M$1*3/2)+1)*(-P771/($M$1*3/2)+1)+(-P771/($M$1*3/2)+1)+1)</f>
        <v>0.466732513131375</v>
      </c>
      <c r="R771" s="2" t="n">
        <f aca="false">+P771*P771*P771*0.613*Q771*$M$4</f>
        <v>99.9180070439303</v>
      </c>
      <c r="S771" s="3" t="n">
        <f aca="false">+P771*P771*P771*0.613*Q771*$M$4*24</f>
        <v>2398.03216905433</v>
      </c>
      <c r="T771" s="3" t="n">
        <f aca="false">+P771*P771*P771*0.613*$M$2*$M$4*24</f>
        <v>2823.47599611273</v>
      </c>
      <c r="U771" s="3"/>
      <c r="V771" s="3"/>
    </row>
    <row r="772" customFormat="false" ht="12.8" hidden="false" customHeight="false" outlineLevel="0" collapsed="false">
      <c r="D772" s="1"/>
      <c r="E772" s="1"/>
      <c r="F772" s="1"/>
      <c r="H772" s="1"/>
      <c r="I772" s="1"/>
      <c r="N772" s="1" t="n">
        <v>20220209</v>
      </c>
      <c r="O772" s="1" t="n">
        <v>45</v>
      </c>
      <c r="P772" s="1" t="n">
        <f aca="false">+O772/10</f>
        <v>4.5</v>
      </c>
      <c r="Q772" s="2" t="n">
        <f aca="false">+($M$2/0.593)*0.5*(-1*(-P772/($M$1*3/2)+1)*(-P772/($M$1*3/2)+1)*(-P772/($M$1*3/2)+1)-1*(-P772/($M$1*3/2)+1)*(-P772/($M$1*3/2)+1)+(-P772/($M$1*3/2)+1)+1)</f>
        <v>0.389054846053559</v>
      </c>
      <c r="R772" s="2" t="n">
        <f aca="false">+P772*P772*P772*0.613*Q772*$M$4</f>
        <v>33.4375595787492</v>
      </c>
      <c r="S772" s="3" t="n">
        <f aca="false">+P772*P772*P772*0.613*Q772*$M$4*24</f>
        <v>802.501429889982</v>
      </c>
      <c r="T772" s="3" t="n">
        <f aca="false">+P772*P772*P772*0.613*$M$2*$M$4*24</f>
        <v>1133.527696793</v>
      </c>
      <c r="U772" s="3"/>
      <c r="V772" s="3"/>
    </row>
    <row r="773" customFormat="false" ht="12.8" hidden="false" customHeight="false" outlineLevel="0" collapsed="false">
      <c r="D773" s="1"/>
      <c r="E773" s="1"/>
      <c r="F773" s="1"/>
      <c r="H773" s="1"/>
      <c r="I773" s="1"/>
      <c r="N773" s="1" t="n">
        <v>20220210</v>
      </c>
      <c r="O773" s="1" t="n">
        <v>31</v>
      </c>
      <c r="P773" s="1" t="n">
        <f aca="false">+O773/10</f>
        <v>3.1</v>
      </c>
      <c r="Q773" s="2" t="n">
        <f aca="false">+($M$2/0.593)*0.5*(-1*(-P773/($M$1*3/2)+1)*(-P773/($M$1*3/2)+1)*(-P773/($M$1*3/2)+1)-1*(-P773/($M$1*3/2)+1)*(-P773/($M$1*3/2)+1)+(-P773/($M$1*3/2)+1)+1)</f>
        <v>0.29653035743398</v>
      </c>
      <c r="R773" s="2" t="n">
        <f aca="false">+P773*P773*P773*0.613*Q773*$M$4</f>
        <v>8.33183086407682</v>
      </c>
      <c r="S773" s="3" t="n">
        <f aca="false">+P773*P773*P773*0.613*Q773*$M$4*24</f>
        <v>199.963940737844</v>
      </c>
      <c r="T773" s="3" t="n">
        <f aca="false">+P773*P773*P773*0.613*$M$2*$M$4*24</f>
        <v>370.578036929057</v>
      </c>
      <c r="U773" s="3"/>
      <c r="V773" s="3"/>
    </row>
    <row r="774" customFormat="false" ht="12.8" hidden="false" customHeight="false" outlineLevel="0" collapsed="false">
      <c r="D774" s="1"/>
      <c r="E774" s="1"/>
      <c r="F774" s="1"/>
      <c r="H774" s="1"/>
      <c r="I774" s="1"/>
      <c r="N774" s="1" t="n">
        <v>20220211</v>
      </c>
      <c r="O774" s="1" t="n">
        <v>35</v>
      </c>
      <c r="P774" s="1" t="n">
        <f aca="false">+O774/10</f>
        <v>3.5</v>
      </c>
      <c r="Q774" s="2" t="n">
        <f aca="false">+($M$2/0.593)*0.5*(-1*(-P774/($M$1*3/2)+1)*(-P774/($M$1*3/2)+1)*(-P774/($M$1*3/2)+1)-1*(-P774/($M$1*3/2)+1)*(-P774/($M$1*3/2)+1)+(-P774/($M$1*3/2)+1)+1)</f>
        <v>0.325427982798649</v>
      </c>
      <c r="R774" s="2" t="n">
        <f aca="false">+P774*P774*P774*0.613*Q774*$M$4</f>
        <v>13.1596770018966</v>
      </c>
      <c r="S774" s="3" t="n">
        <f aca="false">+P774*P774*P774*0.613*Q774*$M$4*24</f>
        <v>315.832248045518</v>
      </c>
      <c r="T774" s="3" t="n">
        <f aca="false">+P774*P774*P774*0.613*$M$2*$M$4*24</f>
        <v>533.333333333333</v>
      </c>
      <c r="U774" s="3"/>
      <c r="V774" s="3"/>
    </row>
    <row r="775" customFormat="false" ht="12.8" hidden="false" customHeight="false" outlineLevel="0" collapsed="false">
      <c r="D775" s="1"/>
      <c r="E775" s="1"/>
      <c r="F775" s="1"/>
      <c r="H775" s="1"/>
      <c r="I775" s="1"/>
      <c r="N775" s="1" t="n">
        <v>20220212</v>
      </c>
      <c r="O775" s="1" t="n">
        <v>35</v>
      </c>
      <c r="P775" s="1" t="n">
        <f aca="false">+O775/10</f>
        <v>3.5</v>
      </c>
      <c r="Q775" s="2" t="n">
        <f aca="false">+($M$2/0.593)*0.5*(-1*(-P775/($M$1*3/2)+1)*(-P775/($M$1*3/2)+1)*(-P775/($M$1*3/2)+1)-1*(-P775/($M$1*3/2)+1)*(-P775/($M$1*3/2)+1)+(-P775/($M$1*3/2)+1)+1)</f>
        <v>0.325427982798649</v>
      </c>
      <c r="R775" s="2" t="n">
        <f aca="false">+P775*P775*P775*0.613*Q775*$M$4</f>
        <v>13.1596770018966</v>
      </c>
      <c r="S775" s="3" t="n">
        <f aca="false">+P775*P775*P775*0.613*Q775*$M$4*24</f>
        <v>315.832248045518</v>
      </c>
      <c r="T775" s="3" t="n">
        <f aca="false">+P775*P775*P775*0.613*$M$2*$M$4*24</f>
        <v>533.333333333333</v>
      </c>
      <c r="U775" s="3"/>
      <c r="V775" s="3"/>
    </row>
    <row r="776" customFormat="false" ht="12.8" hidden="false" customHeight="false" outlineLevel="0" collapsed="false">
      <c r="D776" s="1"/>
      <c r="E776" s="1"/>
      <c r="F776" s="1"/>
      <c r="H776" s="1"/>
      <c r="I776" s="1"/>
      <c r="N776" s="1" t="n">
        <v>20220213</v>
      </c>
      <c r="O776" s="1" t="n">
        <v>58</v>
      </c>
      <c r="P776" s="1" t="n">
        <f aca="false">+O776/10</f>
        <v>5.8</v>
      </c>
      <c r="Q776" s="2" t="n">
        <f aca="false">+($M$2/0.593)*0.5*(-1*(-P776/($M$1*3/2)+1)*(-P776/($M$1*3/2)+1)*(-P776/($M$1*3/2)+1)-1*(-P776/($M$1*3/2)+1)*(-P776/($M$1*3/2)+1)+(-P776/($M$1*3/2)+1)+1)</f>
        <v>0.454323317959308</v>
      </c>
      <c r="R776" s="2" t="n">
        <f aca="false">+P776*P776*P776*0.613*Q776*$M$4</f>
        <v>83.6055697225673</v>
      </c>
      <c r="S776" s="3" t="n">
        <f aca="false">+P776*P776*P776*0.613*Q776*$M$4*24</f>
        <v>2006.53367334161</v>
      </c>
      <c r="T776" s="3" t="n">
        <f aca="false">+P776*P776*P776*0.613*$M$2*$M$4*24</f>
        <v>2427.0491739553</v>
      </c>
      <c r="U776" s="3"/>
      <c r="V776" s="3"/>
    </row>
    <row r="777" customFormat="false" ht="12.8" hidden="false" customHeight="false" outlineLevel="0" collapsed="false">
      <c r="D777" s="1"/>
      <c r="E777" s="1"/>
      <c r="F777" s="1"/>
      <c r="H777" s="1"/>
      <c r="I777" s="1"/>
      <c r="N777" s="1" t="n">
        <v>20220214</v>
      </c>
      <c r="O777" s="1" t="n">
        <v>66</v>
      </c>
      <c r="P777" s="1" t="n">
        <f aca="false">+O777/10</f>
        <v>6.6</v>
      </c>
      <c r="Q777" s="2" t="n">
        <f aca="false">+($M$2/0.593)*0.5*(-1*(-P777/($M$1*3/2)+1)*(-P777/($M$1*3/2)+1)*(-P777/($M$1*3/2)+1)-1*(-P777/($M$1*3/2)+1)*(-P777/($M$1*3/2)+1)+(-P777/($M$1*3/2)+1)+1)</f>
        <v>0.485303492659962</v>
      </c>
      <c r="R777" s="2" t="n">
        <f aca="false">+P777*P777*P777*0.613*Q777*$M$4</f>
        <v>131.592587380131</v>
      </c>
      <c r="S777" s="3" t="n">
        <f aca="false">+P777*P777*P777*0.613*Q777*$M$4*24</f>
        <v>3158.22209712314</v>
      </c>
      <c r="T777" s="3" t="n">
        <f aca="false">+P777*P777*P777*0.613*$M$2*$M$4*24</f>
        <v>3576.23790087463</v>
      </c>
      <c r="U777" s="3"/>
      <c r="V777" s="3"/>
    </row>
    <row r="778" customFormat="false" ht="12.8" hidden="false" customHeight="false" outlineLevel="0" collapsed="false">
      <c r="D778" s="1"/>
      <c r="E778" s="1"/>
      <c r="F778" s="1"/>
      <c r="H778" s="1"/>
      <c r="I778" s="1"/>
      <c r="N778" s="1" t="n">
        <v>20220215</v>
      </c>
      <c r="O778" s="1" t="n">
        <v>65</v>
      </c>
      <c r="P778" s="1" t="n">
        <f aca="false">+O778/10</f>
        <v>6.5</v>
      </c>
      <c r="Q778" s="2" t="n">
        <f aca="false">+($M$2/0.593)*0.5*(-1*(-P778/($M$1*3/2)+1)*(-P778/($M$1*3/2)+1)*(-P778/($M$1*3/2)+1)-1*(-P778/($M$1*3/2)+1)*(-P778/($M$1*3/2)+1)+(-P778/($M$1*3/2)+1)+1)</f>
        <v>0.481797077303028</v>
      </c>
      <c r="R778" s="2" t="n">
        <f aca="false">+P778*P778*P778*0.613*Q778*$M$4</f>
        <v>124.793059908064</v>
      </c>
      <c r="S778" s="3" t="n">
        <f aca="false">+P778*P778*P778*0.613*Q778*$M$4*24</f>
        <v>2995.03343779352</v>
      </c>
      <c r="T778" s="3" t="n">
        <f aca="false">+P778*P778*P778*0.613*$M$2*$M$4*24</f>
        <v>3416.13216715257</v>
      </c>
      <c r="U778" s="3"/>
      <c r="V778" s="3"/>
    </row>
    <row r="779" customFormat="false" ht="12.8" hidden="false" customHeight="false" outlineLevel="0" collapsed="false">
      <c r="D779" s="1"/>
      <c r="E779" s="1"/>
      <c r="F779" s="1"/>
      <c r="H779" s="1"/>
      <c r="I779" s="1"/>
      <c r="N779" s="1" t="n">
        <v>20220216</v>
      </c>
      <c r="O779" s="1" t="n">
        <v>97</v>
      </c>
      <c r="P779" s="1" t="n">
        <f aca="false">+O779/10</f>
        <v>9.7</v>
      </c>
      <c r="Q779" s="2" t="n">
        <f aca="false">+($M$2/0.593)*0.5*(-1*(-P779/($M$1*3/2)+1)*(-P779/($M$1*3/2)+1)*(-P779/($M$1*3/2)+1)-1*(-P779/($M$1*3/2)+1)*(-P779/($M$1*3/2)+1)+(-P779/($M$1*3/2)+1)+1)</f>
        <v>0.546708100250994</v>
      </c>
      <c r="R779" s="2" t="n">
        <f aca="false">+P779*P779*P779*0.613*Q779*$M$4</f>
        <v>470.605408481311</v>
      </c>
      <c r="S779" s="3" t="n">
        <f aca="false">+P779*P779*P779*0.613*Q779*$M$4*24</f>
        <v>11294.5298035515</v>
      </c>
      <c r="T779" s="3" t="n">
        <f aca="false">+P779*P779*P779*0.613*$M$2*$M$4*24</f>
        <v>11352.9780369291</v>
      </c>
      <c r="U779" s="3"/>
      <c r="V779" s="3"/>
    </row>
    <row r="780" customFormat="false" ht="12.8" hidden="false" customHeight="false" outlineLevel="0" collapsed="false">
      <c r="D780" s="1"/>
      <c r="E780" s="1"/>
      <c r="F780" s="1"/>
      <c r="H780" s="1"/>
      <c r="I780" s="1"/>
      <c r="N780" s="1" t="n">
        <v>20220217</v>
      </c>
      <c r="O780" s="1" t="n">
        <v>90</v>
      </c>
      <c r="P780" s="1" t="n">
        <f aca="false">+O780/10</f>
        <v>9</v>
      </c>
      <c r="Q780" s="2" t="n">
        <f aca="false">+($M$2/0.593)*0.5*(-1*(-P780/($M$1*3/2)+1)*(-P780/($M$1*3/2)+1)*(-P780/($M$1*3/2)+1)-1*(-P780/($M$1*3/2)+1)*(-P780/($M$1*3/2)+1)+(-P780/($M$1*3/2)+1)+1)</f>
        <v>0.540353952852166</v>
      </c>
      <c r="R780" s="2" t="n">
        <f aca="false">+P780*P780*P780*0.613*Q780*$M$4</f>
        <v>371.52843976388</v>
      </c>
      <c r="S780" s="3" t="n">
        <f aca="false">+P780*P780*P780*0.613*Q780*$M$4*24</f>
        <v>8916.68255433313</v>
      </c>
      <c r="T780" s="3" t="n">
        <f aca="false">+P780*P780*P780*0.613*$M$2*$M$4*24</f>
        <v>9068.22157434402</v>
      </c>
      <c r="U780" s="3"/>
      <c r="V780" s="3"/>
    </row>
    <row r="781" customFormat="false" ht="12.8" hidden="false" customHeight="false" outlineLevel="0" collapsed="false">
      <c r="D781" s="1"/>
      <c r="E781" s="1"/>
      <c r="F781" s="1"/>
      <c r="H781" s="1"/>
      <c r="I781" s="1"/>
      <c r="N781" s="1" t="n">
        <v>20220218</v>
      </c>
      <c r="O781" s="1" t="n">
        <v>102</v>
      </c>
      <c r="P781" s="1" t="n">
        <f aca="false">+O781/10</f>
        <v>10.2</v>
      </c>
      <c r="Q781" s="2" t="n">
        <f aca="false">+($M$2/0.593)*0.5*(-1*(-P781/($M$1*3/2)+1)*(-P781/($M$1*3/2)+1)*(-P781/($M$1*3/2)+1)-1*(-P781/($M$1*3/2)+1)*(-P781/($M$1*3/2)+1)+(-P781/($M$1*3/2)+1)+1)</f>
        <v>0.548820298637891</v>
      </c>
      <c r="R781" s="2" t="n">
        <f aca="false">+P781*P781*P781*0.613*Q781*$M$4</f>
        <v>549.309213803856</v>
      </c>
      <c r="S781" s="3" t="n">
        <f aca="false">+P781*P781*P781*0.613*Q781*$M$4*24</f>
        <v>13183.4211312925</v>
      </c>
      <c r="T781" s="3" t="n">
        <f aca="false">+P781*P781*P781*0.613*$M$2*$M$4*24</f>
        <v>13200.6437317784</v>
      </c>
      <c r="U781" s="3"/>
      <c r="V781" s="3"/>
    </row>
    <row r="782" customFormat="false" ht="12.8" hidden="false" customHeight="false" outlineLevel="0" collapsed="false">
      <c r="D782" s="1"/>
      <c r="E782" s="1"/>
      <c r="F782" s="1"/>
      <c r="H782" s="1"/>
      <c r="I782" s="1"/>
      <c r="N782" s="1" t="n">
        <v>20220219</v>
      </c>
      <c r="O782" s="1" t="n">
        <v>90</v>
      </c>
      <c r="P782" s="1" t="n">
        <f aca="false">+O782/10</f>
        <v>9</v>
      </c>
      <c r="Q782" s="2" t="n">
        <f aca="false">+($M$2/0.593)*0.5*(-1*(-P782/($M$1*3/2)+1)*(-P782/($M$1*3/2)+1)*(-P782/($M$1*3/2)+1)-1*(-P782/($M$1*3/2)+1)*(-P782/($M$1*3/2)+1)+(-P782/($M$1*3/2)+1)+1)</f>
        <v>0.540353952852166</v>
      </c>
      <c r="R782" s="2" t="n">
        <f aca="false">+P782*P782*P782*0.613*Q782*$M$4</f>
        <v>371.52843976388</v>
      </c>
      <c r="S782" s="3" t="n">
        <f aca="false">+P782*P782*P782*0.613*Q782*$M$4*24</f>
        <v>8916.68255433313</v>
      </c>
      <c r="T782" s="3" t="n">
        <f aca="false">+P782*P782*P782*0.613*$M$2*$M$4*24</f>
        <v>9068.22157434402</v>
      </c>
      <c r="U782" s="3"/>
      <c r="V782" s="3"/>
    </row>
    <row r="783" customFormat="false" ht="12.8" hidden="false" customHeight="false" outlineLevel="0" collapsed="false">
      <c r="D783" s="1"/>
      <c r="E783" s="1"/>
      <c r="F783" s="1"/>
      <c r="H783" s="1"/>
      <c r="I783" s="1"/>
      <c r="N783" s="1" t="n">
        <v>20220220</v>
      </c>
      <c r="O783" s="1" t="n">
        <v>94</v>
      </c>
      <c r="P783" s="1" t="n">
        <f aca="false">+O783/10</f>
        <v>9.4</v>
      </c>
      <c r="Q783" s="2" t="n">
        <f aca="false">+($M$2/0.593)*0.5*(-1*(-P783/($M$1*3/2)+1)*(-P783/($M$1*3/2)+1)*(-P783/($M$1*3/2)+1)-1*(-P783/($M$1*3/2)+1)*(-P783/($M$1*3/2)+1)+(-P783/($M$1*3/2)+1)+1)</f>
        <v>0.544481575123785</v>
      </c>
      <c r="R783" s="2" t="n">
        <f aca="false">+P783*P783*P783*0.613*Q783*$M$4</f>
        <v>426.533308628202</v>
      </c>
      <c r="S783" s="3" t="n">
        <f aca="false">+P783*P783*P783*0.613*Q783*$M$4*24</f>
        <v>10236.7994070769</v>
      </c>
      <c r="T783" s="3" t="n">
        <f aca="false">+P783*P783*P783*0.613*$M$2*$M$4*24</f>
        <v>10331.8515063168</v>
      </c>
      <c r="U783" s="3"/>
      <c r="V783" s="3"/>
    </row>
    <row r="784" customFormat="false" ht="12.8" hidden="false" customHeight="false" outlineLevel="0" collapsed="false">
      <c r="D784" s="1"/>
      <c r="E784" s="1"/>
      <c r="F784" s="1"/>
      <c r="H784" s="1"/>
      <c r="I784" s="1"/>
      <c r="N784" s="1" t="n">
        <v>20220221</v>
      </c>
      <c r="O784" s="1" t="n">
        <v>83</v>
      </c>
      <c r="P784" s="1" t="n">
        <f aca="false">+O784/10</f>
        <v>8.3</v>
      </c>
      <c r="Q784" s="2" t="n">
        <f aca="false">+($M$2/0.593)*0.5*(-1*(-P784/($M$1*3/2)+1)*(-P784/($M$1*3/2)+1)*(-P784/($M$1*3/2)+1)-1*(-P784/($M$1*3/2)+1)*(-P784/($M$1*3/2)+1)+(-P784/($M$1*3/2)+1)+1)</f>
        <v>0.529815731388783</v>
      </c>
      <c r="R784" s="2" t="n">
        <f aca="false">+P784*P784*P784*0.613*Q784*$M$4</f>
        <v>285.723083964955</v>
      </c>
      <c r="S784" s="3" t="n">
        <f aca="false">+P784*P784*P784*0.613*Q784*$M$4*24</f>
        <v>6857.35401515893</v>
      </c>
      <c r="T784" s="3" t="n">
        <f aca="false">+P784*P784*P784*0.613*$M$2*$M$4*24</f>
        <v>7112.60796890185</v>
      </c>
      <c r="U784" s="3"/>
      <c r="V784" s="3"/>
    </row>
    <row r="785" customFormat="false" ht="12.8" hidden="false" customHeight="false" outlineLevel="0" collapsed="false">
      <c r="D785" s="1"/>
      <c r="E785" s="1"/>
      <c r="F785" s="1"/>
      <c r="H785" s="1"/>
      <c r="I785" s="1"/>
      <c r="N785" s="1" t="n">
        <v>20220222</v>
      </c>
      <c r="O785" s="1" t="n">
        <v>53</v>
      </c>
      <c r="P785" s="1" t="n">
        <f aca="false">+O785/10</f>
        <v>5.3</v>
      </c>
      <c r="Q785" s="2" t="n">
        <f aca="false">+($M$2/0.593)*0.5*(-1*(-P785/($M$1*3/2)+1)*(-P785/($M$1*3/2)+1)*(-P785/($M$1*3/2)+1)-1*(-P785/($M$1*3/2)+1)*(-P785/($M$1*3/2)+1)+(-P785/($M$1*3/2)+1)+1)</f>
        <v>0.431468643555107</v>
      </c>
      <c r="R785" s="2" t="n">
        <f aca="false">+P785*P785*P785*0.613*Q785*$M$4</f>
        <v>60.5847124290226</v>
      </c>
      <c r="S785" s="3" t="n">
        <f aca="false">+P785*P785*P785*0.613*Q785*$M$4*24</f>
        <v>1454.03309829654</v>
      </c>
      <c r="T785" s="3" t="n">
        <f aca="false">+P785*P785*P785*0.613*$M$2*$M$4*24</f>
        <v>1851.91992225462</v>
      </c>
      <c r="U785" s="3"/>
      <c r="V785" s="3"/>
    </row>
    <row r="786" customFormat="false" ht="12.8" hidden="false" customHeight="false" outlineLevel="0" collapsed="false">
      <c r="D786" s="1"/>
      <c r="E786" s="1"/>
      <c r="F786" s="1"/>
      <c r="H786" s="1"/>
      <c r="I786" s="1"/>
      <c r="N786" s="1" t="n">
        <v>20220223</v>
      </c>
      <c r="O786" s="1" t="n">
        <v>47</v>
      </c>
      <c r="P786" s="1" t="n">
        <f aca="false">+O786/10</f>
        <v>4.7</v>
      </c>
      <c r="Q786" s="2" t="n">
        <f aca="false">+($M$2/0.593)*0.5*(-1*(-P786/($M$1*3/2)+1)*(-P786/($M$1*3/2)+1)*(-P786/($M$1*3/2)+1)-1*(-P786/($M$1*3/2)+1)*(-P786/($M$1*3/2)+1)+(-P786/($M$1*3/2)+1)+1)</f>
        <v>0.400348525334153</v>
      </c>
      <c r="R786" s="2" t="n">
        <f aca="false">+P786*P786*P786*0.613*Q786*$M$4</f>
        <v>39.2028832831433</v>
      </c>
      <c r="S786" s="3" t="n">
        <f aca="false">+P786*P786*P786*0.613*Q786*$M$4*24</f>
        <v>940.869198795438</v>
      </c>
      <c r="T786" s="3" t="n">
        <f aca="false">+P786*P786*P786*0.613*$M$2*$M$4*24</f>
        <v>1291.4814382896</v>
      </c>
      <c r="U786" s="3"/>
      <c r="V786" s="3"/>
    </row>
    <row r="787" customFormat="false" ht="12.8" hidden="false" customHeight="false" outlineLevel="0" collapsed="false">
      <c r="D787" s="1"/>
      <c r="E787" s="1"/>
      <c r="F787" s="1"/>
      <c r="H787" s="1"/>
      <c r="I787" s="1"/>
      <c r="N787" s="1" t="n">
        <v>20220224</v>
      </c>
      <c r="O787" s="1" t="n">
        <v>63</v>
      </c>
      <c r="P787" s="1" t="n">
        <f aca="false">+O787/10</f>
        <v>6.3</v>
      </c>
      <c r="Q787" s="2" t="n">
        <f aca="false">+($M$2/0.593)*0.5*(-1*(-P787/($M$1*3/2)+1)*(-P787/($M$1*3/2)+1)*(-P787/($M$1*3/2)+1)-1*(-P787/($M$1*3/2)+1)*(-P787/($M$1*3/2)+1)+(-P787/($M$1*3/2)+1)+1)</f>
        <v>0.47447399892043</v>
      </c>
      <c r="R787" s="2" t="n">
        <f aca="false">+P787*P787*P787*0.613*Q787*$M$4</f>
        <v>111.897470489039</v>
      </c>
      <c r="S787" s="3" t="n">
        <f aca="false">+P787*P787*P787*0.613*Q787*$M$4*24</f>
        <v>2685.53929173693</v>
      </c>
      <c r="T787" s="3" t="n">
        <f aca="false">+P787*P787*P787*0.613*$M$2*$M$4*24</f>
        <v>3110.4</v>
      </c>
      <c r="U787" s="3"/>
      <c r="V787" s="3"/>
    </row>
    <row r="788" customFormat="false" ht="12.8" hidden="false" customHeight="false" outlineLevel="0" collapsed="false">
      <c r="D788" s="1"/>
      <c r="E788" s="1"/>
      <c r="F788" s="1"/>
      <c r="H788" s="1"/>
      <c r="I788" s="1"/>
      <c r="N788" s="1" t="n">
        <v>20220225</v>
      </c>
      <c r="O788" s="1" t="n">
        <v>52</v>
      </c>
      <c r="P788" s="1" t="n">
        <f aca="false">+O788/10</f>
        <v>5.2</v>
      </c>
      <c r="Q788" s="2" t="n">
        <f aca="false">+($M$2/0.593)*0.5*(-1*(-P788/($M$1*3/2)+1)*(-P788/($M$1*3/2)+1)*(-P788/($M$1*3/2)+1)-1*(-P788/($M$1*3/2)+1)*(-P788/($M$1*3/2)+1)+(-P788/($M$1*3/2)+1)+1)</f>
        <v>0.426565402111657</v>
      </c>
      <c r="R788" s="2" t="n">
        <f aca="false">+P788*P788*P788*0.613*Q788*$M$4</f>
        <v>56.5694376232934</v>
      </c>
      <c r="S788" s="3" t="n">
        <f aca="false">+P788*P788*P788*0.613*Q788*$M$4*24</f>
        <v>1357.66650295904</v>
      </c>
      <c r="T788" s="3" t="n">
        <f aca="false">+P788*P788*P788*0.613*$M$2*$M$4*24</f>
        <v>1749.05966958212</v>
      </c>
      <c r="U788" s="3"/>
      <c r="V788" s="3"/>
    </row>
    <row r="789" customFormat="false" ht="12.8" hidden="false" customHeight="false" outlineLevel="0" collapsed="false">
      <c r="D789" s="1"/>
      <c r="E789" s="1"/>
      <c r="F789" s="1"/>
      <c r="H789" s="1"/>
      <c r="I789" s="1"/>
      <c r="N789" s="1" t="n">
        <v>20220226</v>
      </c>
      <c r="O789" s="1" t="n">
        <v>23</v>
      </c>
      <c r="P789" s="1" t="n">
        <f aca="false">+O789/10</f>
        <v>2.3</v>
      </c>
      <c r="Q789" s="2" t="n">
        <f aca="false">+($M$2/0.593)*0.5*(-1*(-P789/($M$1*3/2)+1)*(-P789/($M$1*3/2)+1)*(-P789/($M$1*3/2)+1)-1*(-P789/($M$1*3/2)+1)*(-P789/($M$1*3/2)+1)+(-P789/($M$1*3/2)+1)+1)</f>
        <v>0.232575694272198</v>
      </c>
      <c r="R789" s="2" t="n">
        <f aca="false">+P789*P789*P789*0.613*Q789*$M$4</f>
        <v>2.66891066259668</v>
      </c>
      <c r="S789" s="3" t="n">
        <f aca="false">+P789*P789*P789*0.613*Q789*$M$4*24</f>
        <v>64.0538559023202</v>
      </c>
      <c r="T789" s="3" t="n">
        <f aca="false">+P789*P789*P789*0.613*$M$2*$M$4*24</f>
        <v>151.348493683187</v>
      </c>
      <c r="U789" s="3"/>
      <c r="V789" s="3"/>
    </row>
    <row r="790" customFormat="false" ht="12.8" hidden="false" customHeight="false" outlineLevel="0" collapsed="false">
      <c r="D790" s="1"/>
      <c r="E790" s="1"/>
      <c r="F790" s="1"/>
      <c r="H790" s="1"/>
      <c r="I790" s="1"/>
      <c r="N790" s="1" t="n">
        <v>20220227</v>
      </c>
      <c r="O790" s="1" t="n">
        <v>35</v>
      </c>
      <c r="P790" s="1" t="n">
        <f aca="false">+O790/10</f>
        <v>3.5</v>
      </c>
      <c r="Q790" s="2" t="n">
        <f aca="false">+($M$2/0.593)*0.5*(-1*(-P790/($M$1*3/2)+1)*(-P790/($M$1*3/2)+1)*(-P790/($M$1*3/2)+1)-1*(-P790/($M$1*3/2)+1)*(-P790/($M$1*3/2)+1)+(-P790/($M$1*3/2)+1)+1)</f>
        <v>0.325427982798649</v>
      </c>
      <c r="R790" s="2" t="n">
        <f aca="false">+P790*P790*P790*0.613*Q790*$M$4</f>
        <v>13.1596770018966</v>
      </c>
      <c r="S790" s="3" t="n">
        <f aca="false">+P790*P790*P790*0.613*Q790*$M$4*24</f>
        <v>315.832248045518</v>
      </c>
      <c r="T790" s="3" t="n">
        <f aca="false">+P790*P790*P790*0.613*$M$2*$M$4*24</f>
        <v>533.333333333333</v>
      </c>
      <c r="U790" s="3"/>
      <c r="V790" s="3"/>
    </row>
    <row r="791" customFormat="false" ht="12.8" hidden="false" customHeight="false" outlineLevel="0" collapsed="false">
      <c r="D791" s="1"/>
      <c r="E791" s="1"/>
      <c r="F791" s="1"/>
      <c r="H791" s="1"/>
      <c r="I791" s="1"/>
      <c r="N791" s="1" t="n">
        <v>20220228</v>
      </c>
      <c r="O791" s="1" t="n">
        <v>25</v>
      </c>
      <c r="P791" s="1" t="n">
        <f aca="false">+O791/10</f>
        <v>2.5</v>
      </c>
      <c r="Q791" s="2" t="n">
        <f aca="false">+($M$2/0.593)*0.5*(-1*(-P791/($M$1*3/2)+1)*(-P791/($M$1*3/2)+1)*(-P791/($M$1*3/2)+1)-1*(-P791/($M$1*3/2)+1)*(-P791/($M$1*3/2)+1)+(-P791/($M$1*3/2)+1)+1)</f>
        <v>0.249348518161137</v>
      </c>
      <c r="R791" s="2" t="n">
        <f aca="false">+P791*P791*P791*0.613*Q791*$M$4</f>
        <v>3.67462495650297</v>
      </c>
      <c r="S791" s="3" t="n">
        <f aca="false">+P791*P791*P791*0.613*Q791*$M$4*24</f>
        <v>88.1909989560714</v>
      </c>
      <c r="T791" s="3" t="n">
        <f aca="false">+P791*P791*P791*0.613*$M$2*$M$4*24</f>
        <v>194.363459669582</v>
      </c>
      <c r="U791" s="3" t="n">
        <f aca="false">SUM(S764:S791)</f>
        <v>100002.701551155</v>
      </c>
      <c r="V791" s="3" t="n">
        <f aca="false">SUM(T764:T791)</f>
        <v>107748.148493683</v>
      </c>
    </row>
    <row r="792" customFormat="false" ht="12.8" hidden="false" customHeight="false" outlineLevel="0" collapsed="false">
      <c r="D792" s="1"/>
      <c r="E792" s="1"/>
      <c r="F792" s="1"/>
      <c r="H792" s="1"/>
      <c r="I792" s="1"/>
      <c r="N792" s="1" t="n">
        <v>20220301</v>
      </c>
      <c r="O792" s="1" t="n">
        <v>20</v>
      </c>
      <c r="P792" s="1" t="n">
        <f aca="false">+O792/10</f>
        <v>2</v>
      </c>
      <c r="Q792" s="2" t="n">
        <f aca="false">+($M$2/0.593)*0.5*(-1*(-P792/($M$1*3/2)+1)*(-P792/($M$1*3/2)+1)*(-P792/($M$1*3/2)+1)-1*(-P792/($M$1*3/2)+1)*(-P792/($M$1*3/2)+1)+(-P792/($M$1*3/2)+1)+1)</f>
        <v>0.206416692442073</v>
      </c>
      <c r="R792" s="2" t="n">
        <f aca="false">+P792*P792*P792*0.613*Q792*$M$4</f>
        <v>1.5574747135497</v>
      </c>
      <c r="S792" s="3" t="n">
        <f aca="false">+P792*P792*P792*0.613*Q792*$M$4*24</f>
        <v>37.3793931251927</v>
      </c>
      <c r="T792" s="3" t="n">
        <f aca="false">+P792*P792*P792*0.613*$M$2*$M$4*24</f>
        <v>99.514091350826</v>
      </c>
      <c r="U792" s="3"/>
      <c r="V792" s="3"/>
    </row>
    <row r="793" customFormat="false" ht="12.8" hidden="false" customHeight="false" outlineLevel="0" collapsed="false">
      <c r="D793" s="1"/>
      <c r="E793" s="1"/>
      <c r="F793" s="1"/>
      <c r="H793" s="1"/>
      <c r="I793" s="1"/>
      <c r="N793" s="1" t="n">
        <v>20220302</v>
      </c>
      <c r="O793" s="1" t="n">
        <v>28</v>
      </c>
      <c r="P793" s="1" t="n">
        <f aca="false">+O793/10</f>
        <v>2.8</v>
      </c>
      <c r="Q793" s="2" t="n">
        <f aca="false">+($M$2/0.593)*0.5*(-1*(-P793/($M$1*3/2)+1)*(-P793/($M$1*3/2)+1)*(-P793/($M$1*3/2)+1)-1*(-P793/($M$1*3/2)+1)*(-P793/($M$1*3/2)+1)+(-P793/($M$1*3/2)+1)+1)</f>
        <v>0.273522219542264</v>
      </c>
      <c r="R793" s="2" t="n">
        <f aca="false">+P793*P793*P793*0.613*Q793*$M$4</f>
        <v>5.66308276228817</v>
      </c>
      <c r="S793" s="3" t="n">
        <f aca="false">+P793*P793*P793*0.613*Q793*$M$4*24</f>
        <v>135.913986294916</v>
      </c>
      <c r="T793" s="3" t="n">
        <f aca="false">+P793*P793*P793*0.613*$M$2*$M$4*24</f>
        <v>273.066666666667</v>
      </c>
      <c r="U793" s="3"/>
      <c r="V793" s="3"/>
    </row>
    <row r="794" customFormat="false" ht="12.8" hidden="false" customHeight="false" outlineLevel="0" collapsed="false">
      <c r="D794" s="1"/>
      <c r="E794" s="1"/>
      <c r="F794" s="1"/>
      <c r="H794" s="1"/>
      <c r="I794" s="1"/>
      <c r="N794" s="1" t="n">
        <v>20220303</v>
      </c>
      <c r="O794" s="1" t="n">
        <v>30</v>
      </c>
      <c r="P794" s="1" t="n">
        <f aca="false">+O794/10</f>
        <v>3</v>
      </c>
      <c r="Q794" s="2" t="n">
        <f aca="false">+($M$2/0.593)*0.5*(-1*(-P794/($M$1*3/2)+1)*(-P794/($M$1*3/2)+1)*(-P794/($M$1*3/2)+1)-1*(-P794/($M$1*3/2)+1)*(-P794/($M$1*3/2)+1)+(-P794/($M$1*3/2)+1)+1)</f>
        <v>0.288989299229084</v>
      </c>
      <c r="R794" s="2" t="n">
        <f aca="false">+P794*P794*P794*0.613*Q794*$M$4</f>
        <v>7.35921902632432</v>
      </c>
      <c r="S794" s="3" t="n">
        <f aca="false">+P794*P794*P794*0.613*Q794*$M$4*24</f>
        <v>176.621256631784</v>
      </c>
      <c r="T794" s="3" t="n">
        <f aca="false">+P794*P794*P794*0.613*$M$2*$M$4*24</f>
        <v>335.860058309038</v>
      </c>
      <c r="U794" s="3"/>
      <c r="V794" s="3"/>
    </row>
    <row r="795" customFormat="false" ht="12.8" hidden="false" customHeight="false" outlineLevel="0" collapsed="false">
      <c r="D795" s="1"/>
      <c r="E795" s="1"/>
      <c r="F795" s="1"/>
      <c r="H795" s="1"/>
      <c r="I795" s="1"/>
      <c r="N795" s="1" t="n">
        <v>20220304</v>
      </c>
      <c r="O795" s="1" t="n">
        <v>28</v>
      </c>
      <c r="P795" s="1" t="n">
        <f aca="false">+O795/10</f>
        <v>2.8</v>
      </c>
      <c r="Q795" s="2" t="n">
        <f aca="false">+($M$2/0.593)*0.5*(-1*(-P795/($M$1*3/2)+1)*(-P795/($M$1*3/2)+1)*(-P795/($M$1*3/2)+1)-1*(-P795/($M$1*3/2)+1)*(-P795/($M$1*3/2)+1)+(-P795/($M$1*3/2)+1)+1)</f>
        <v>0.273522219542264</v>
      </c>
      <c r="R795" s="2" t="n">
        <f aca="false">+P795*P795*P795*0.613*Q795*$M$4</f>
        <v>5.66308276228817</v>
      </c>
      <c r="S795" s="3" t="n">
        <f aca="false">+P795*P795*P795*0.613*Q795*$M$4*24</f>
        <v>135.913986294916</v>
      </c>
      <c r="T795" s="3" t="n">
        <f aca="false">+P795*P795*P795*0.613*$M$2*$M$4*24</f>
        <v>273.066666666667</v>
      </c>
      <c r="U795" s="3"/>
      <c r="V795" s="3"/>
    </row>
    <row r="796" customFormat="false" ht="12.8" hidden="false" customHeight="false" outlineLevel="0" collapsed="false">
      <c r="D796" s="1"/>
      <c r="E796" s="1"/>
      <c r="F796" s="1"/>
      <c r="H796" s="1"/>
      <c r="I796" s="1"/>
      <c r="N796" s="1" t="n">
        <v>20220305</v>
      </c>
      <c r="O796" s="1" t="n">
        <v>23</v>
      </c>
      <c r="P796" s="1" t="n">
        <f aca="false">+O796/10</f>
        <v>2.3</v>
      </c>
      <c r="Q796" s="2" t="n">
        <f aca="false">+($M$2/0.593)*0.5*(-1*(-P796/($M$1*3/2)+1)*(-P796/($M$1*3/2)+1)*(-P796/($M$1*3/2)+1)-1*(-P796/($M$1*3/2)+1)*(-P796/($M$1*3/2)+1)+(-P796/($M$1*3/2)+1)+1)</f>
        <v>0.232575694272198</v>
      </c>
      <c r="R796" s="2" t="n">
        <f aca="false">+P796*P796*P796*0.613*Q796*$M$4</f>
        <v>2.66891066259668</v>
      </c>
      <c r="S796" s="3" t="n">
        <f aca="false">+P796*P796*P796*0.613*Q796*$M$4*24</f>
        <v>64.0538559023202</v>
      </c>
      <c r="T796" s="3" t="n">
        <f aca="false">+P796*P796*P796*0.613*$M$2*$M$4*24</f>
        <v>151.348493683187</v>
      </c>
      <c r="U796" s="3"/>
      <c r="V796" s="3"/>
    </row>
    <row r="797" customFormat="false" ht="12.8" hidden="false" customHeight="false" outlineLevel="0" collapsed="false">
      <c r="D797" s="1"/>
      <c r="E797" s="1"/>
      <c r="F797" s="1"/>
      <c r="H797" s="1"/>
      <c r="I797" s="1"/>
      <c r="N797" s="1" t="n">
        <v>20220306</v>
      </c>
      <c r="O797" s="1" t="n">
        <v>43</v>
      </c>
      <c r="P797" s="1" t="n">
        <f aca="false">+O797/10</f>
        <v>4.3</v>
      </c>
      <c r="Q797" s="2" t="n">
        <f aca="false">+($M$2/0.593)*0.5*(-1*(-P797/($M$1*3/2)+1)*(-P797/($M$1*3/2)+1)*(-P797/($M$1*3/2)+1)-1*(-P797/($M$1*3/2)+1)*(-P797/($M$1*3/2)+1)+(-P797/($M$1*3/2)+1)+1)</f>
        <v>0.377291525806536</v>
      </c>
      <c r="R797" s="2" t="n">
        <f aca="false">+P797*P797*P797*0.613*Q797*$M$4</f>
        <v>28.2923238197351</v>
      </c>
      <c r="S797" s="3" t="n">
        <f aca="false">+P797*P797*P797*0.613*Q797*$M$4*24</f>
        <v>679.015771673643</v>
      </c>
      <c r="T797" s="3" t="n">
        <f aca="false">+P797*P797*P797*0.613*$M$2*$M$4*24</f>
        <v>989.008357628766</v>
      </c>
      <c r="U797" s="3"/>
      <c r="V797" s="3"/>
    </row>
    <row r="798" customFormat="false" ht="12.8" hidden="false" customHeight="false" outlineLevel="0" collapsed="false">
      <c r="D798" s="1"/>
      <c r="E798" s="1"/>
      <c r="F798" s="1"/>
      <c r="H798" s="1"/>
      <c r="I798" s="1"/>
      <c r="N798" s="1" t="n">
        <v>20220307</v>
      </c>
      <c r="O798" s="1" t="n">
        <v>38</v>
      </c>
      <c r="P798" s="1" t="n">
        <f aca="false">+O798/10</f>
        <v>3.8</v>
      </c>
      <c r="Q798" s="2" t="n">
        <f aca="false">+($M$2/0.593)*0.5*(-1*(-P798/($M$1*3/2)+1)*(-P798/($M$1*3/2)+1)*(-P798/($M$1*3/2)+1)-1*(-P798/($M$1*3/2)+1)*(-P798/($M$1*3/2)+1)+(-P798/($M$1*3/2)+1)+1)</f>
        <v>0.3457911881567</v>
      </c>
      <c r="R798" s="2" t="n">
        <f aca="false">+P798*P798*P798*0.613*Q798*$M$4</f>
        <v>17.8957916284816</v>
      </c>
      <c r="S798" s="3" t="n">
        <f aca="false">+P798*P798*P798*0.613*Q798*$M$4*24</f>
        <v>429.498999083558</v>
      </c>
      <c r="T798" s="3" t="n">
        <f aca="false">+P798*P798*P798*0.613*$M$2*$M$4*24</f>
        <v>682.567152575316</v>
      </c>
      <c r="U798" s="3"/>
      <c r="V798" s="3"/>
    </row>
    <row r="799" customFormat="false" ht="12.8" hidden="false" customHeight="false" outlineLevel="0" collapsed="false">
      <c r="D799" s="1"/>
      <c r="E799" s="1"/>
      <c r="F799" s="1"/>
      <c r="H799" s="1"/>
      <c r="I799" s="1"/>
      <c r="N799" s="1" t="n">
        <v>20220308</v>
      </c>
      <c r="O799" s="1" t="n">
        <v>41</v>
      </c>
      <c r="P799" s="1" t="n">
        <f aca="false">+O799/10</f>
        <v>4.1</v>
      </c>
      <c r="Q799" s="2" t="n">
        <f aca="false">+($M$2/0.593)*0.5*(-1*(-P799/($M$1*3/2)+1)*(-P799/($M$1*3/2)+1)*(-P799/($M$1*3/2)+1)-1*(-P799/($M$1*3/2)+1)*(-P799/($M$1*3/2)+1)+(-P799/($M$1*3/2)+1)+1)</f>
        <v>0.365052871975308</v>
      </c>
      <c r="R799" s="2" t="n">
        <f aca="false">+P799*P799*P799*0.613*Q799*$M$4</f>
        <v>23.7297707341083</v>
      </c>
      <c r="S799" s="3" t="n">
        <f aca="false">+P799*P799*P799*0.613*Q799*$M$4*24</f>
        <v>569.514497618599</v>
      </c>
      <c r="T799" s="3" t="n">
        <f aca="false">+P799*P799*P799*0.613*$M$2*$M$4*24</f>
        <v>857.326336248785</v>
      </c>
      <c r="U799" s="3"/>
      <c r="V799" s="3"/>
    </row>
    <row r="800" customFormat="false" ht="12.8" hidden="false" customHeight="false" outlineLevel="0" collapsed="false">
      <c r="D800" s="1"/>
      <c r="E800" s="1"/>
      <c r="F800" s="1"/>
      <c r="H800" s="1"/>
      <c r="I800" s="1"/>
      <c r="N800" s="1" t="n">
        <v>20220309</v>
      </c>
      <c r="O800" s="1" t="n">
        <v>28</v>
      </c>
      <c r="P800" s="1" t="n">
        <f aca="false">+O800/10</f>
        <v>2.8</v>
      </c>
      <c r="Q800" s="2" t="n">
        <f aca="false">+($M$2/0.593)*0.5*(-1*(-P800/($M$1*3/2)+1)*(-P800/($M$1*3/2)+1)*(-P800/($M$1*3/2)+1)-1*(-P800/($M$1*3/2)+1)*(-P800/($M$1*3/2)+1)+(-P800/($M$1*3/2)+1)+1)</f>
        <v>0.273522219542264</v>
      </c>
      <c r="R800" s="2" t="n">
        <f aca="false">+P800*P800*P800*0.613*Q800*$M$4</f>
        <v>5.66308276228817</v>
      </c>
      <c r="S800" s="3" t="n">
        <f aca="false">+P800*P800*P800*0.613*Q800*$M$4*24</f>
        <v>135.913986294916</v>
      </c>
      <c r="T800" s="3" t="n">
        <f aca="false">+P800*P800*P800*0.613*$M$2*$M$4*24</f>
        <v>273.066666666667</v>
      </c>
      <c r="U800" s="3"/>
      <c r="V800" s="3"/>
    </row>
    <row r="801" customFormat="false" ht="12.8" hidden="false" customHeight="false" outlineLevel="0" collapsed="false">
      <c r="D801" s="1"/>
      <c r="E801" s="1"/>
      <c r="F801" s="1"/>
      <c r="H801" s="1"/>
      <c r="I801" s="1"/>
      <c r="N801" s="1" t="n">
        <v>20220310</v>
      </c>
      <c r="O801" s="1" t="n">
        <v>32</v>
      </c>
      <c r="P801" s="1" t="n">
        <f aca="false">+O801/10</f>
        <v>3.2</v>
      </c>
      <c r="Q801" s="2" t="n">
        <f aca="false">+($M$2/0.593)*0.5*(-1*(-P801/($M$1*3/2)+1)*(-P801/($M$1*3/2)+1)*(-P801/($M$1*3/2)+1)-1*(-P801/($M$1*3/2)+1)*(-P801/($M$1*3/2)+1)+(-P801/($M$1*3/2)+1)+1)</f>
        <v>0.303944043316163</v>
      </c>
      <c r="R801" s="2" t="n">
        <f aca="false">+P801*P801*P801*0.613*Q801*$M$4</f>
        <v>9.3935504914301</v>
      </c>
      <c r="S801" s="3" t="n">
        <f aca="false">+P801*P801*P801*0.613*Q801*$M$4*24</f>
        <v>225.445211794322</v>
      </c>
      <c r="T801" s="3" t="n">
        <f aca="false">+P801*P801*P801*0.613*$M$2*$M$4*24</f>
        <v>407.609718172984</v>
      </c>
      <c r="U801" s="3"/>
      <c r="V801" s="3"/>
    </row>
    <row r="802" customFormat="false" ht="12.8" hidden="false" customHeight="false" outlineLevel="0" collapsed="false">
      <c r="D802" s="1"/>
      <c r="E802" s="1"/>
      <c r="F802" s="1"/>
      <c r="H802" s="1"/>
      <c r="I802" s="1"/>
      <c r="N802" s="1" t="n">
        <v>20220311</v>
      </c>
      <c r="O802" s="1" t="n">
        <v>52</v>
      </c>
      <c r="P802" s="1" t="n">
        <f aca="false">+O802/10</f>
        <v>5.2</v>
      </c>
      <c r="Q802" s="2" t="n">
        <f aca="false">+($M$2/0.593)*0.5*(-1*(-P802/($M$1*3/2)+1)*(-P802/($M$1*3/2)+1)*(-P802/($M$1*3/2)+1)-1*(-P802/($M$1*3/2)+1)*(-P802/($M$1*3/2)+1)+(-P802/($M$1*3/2)+1)+1)</f>
        <v>0.426565402111657</v>
      </c>
      <c r="R802" s="2" t="n">
        <f aca="false">+P802*P802*P802*0.613*Q802*$M$4</f>
        <v>56.5694376232934</v>
      </c>
      <c r="S802" s="3" t="n">
        <f aca="false">+P802*P802*P802*0.613*Q802*$M$4*24</f>
        <v>1357.66650295904</v>
      </c>
      <c r="T802" s="3" t="n">
        <f aca="false">+P802*P802*P802*0.613*$M$2*$M$4*24</f>
        <v>1749.05966958212</v>
      </c>
      <c r="U802" s="3"/>
      <c r="V802" s="3"/>
    </row>
    <row r="803" customFormat="false" ht="12.8" hidden="false" customHeight="false" outlineLevel="0" collapsed="false">
      <c r="D803" s="1"/>
      <c r="E803" s="1"/>
      <c r="F803" s="1"/>
      <c r="H803" s="1"/>
      <c r="I803" s="1"/>
      <c r="N803" s="1" t="n">
        <v>20220312</v>
      </c>
      <c r="O803" s="1" t="n">
        <v>40</v>
      </c>
      <c r="P803" s="1" t="n">
        <f aca="false">+O803/10</f>
        <v>4</v>
      </c>
      <c r="Q803" s="2" t="n">
        <f aca="false">+($M$2/0.593)*0.5*(-1*(-P803/($M$1*3/2)+1)*(-P803/($M$1*3/2)+1)*(-P803/($M$1*3/2)+1)-1*(-P803/($M$1*3/2)+1)*(-P803/($M$1*3/2)+1)+(-P803/($M$1*3/2)+1)+1)</f>
        <v>0.358753516022563</v>
      </c>
      <c r="R803" s="2" t="n">
        <f aca="false">+P803*P803*P803*0.613*Q803*$M$4</f>
        <v>21.6552071634028</v>
      </c>
      <c r="S803" s="3" t="n">
        <f aca="false">+P803*P803*P803*0.613*Q803*$M$4*24</f>
        <v>519.724971921668</v>
      </c>
      <c r="T803" s="3" t="n">
        <f aca="false">+P803*P803*P803*0.613*$M$2*$M$4*24</f>
        <v>796.112730806608</v>
      </c>
      <c r="U803" s="3"/>
      <c r="V803" s="3"/>
    </row>
    <row r="804" customFormat="false" ht="12.8" hidden="false" customHeight="false" outlineLevel="0" collapsed="false">
      <c r="D804" s="1"/>
      <c r="E804" s="1"/>
      <c r="F804" s="1"/>
      <c r="H804" s="1"/>
      <c r="I804" s="1"/>
      <c r="N804" s="1" t="n">
        <v>20220313</v>
      </c>
      <c r="O804" s="1" t="n">
        <v>41</v>
      </c>
      <c r="P804" s="1" t="n">
        <f aca="false">+O804/10</f>
        <v>4.1</v>
      </c>
      <c r="Q804" s="2" t="n">
        <f aca="false">+($M$2/0.593)*0.5*(-1*(-P804/($M$1*3/2)+1)*(-P804/($M$1*3/2)+1)*(-P804/($M$1*3/2)+1)-1*(-P804/($M$1*3/2)+1)*(-P804/($M$1*3/2)+1)+(-P804/($M$1*3/2)+1)+1)</f>
        <v>0.365052871975308</v>
      </c>
      <c r="R804" s="2" t="n">
        <f aca="false">+P804*P804*P804*0.613*Q804*$M$4</f>
        <v>23.7297707341083</v>
      </c>
      <c r="S804" s="3" t="n">
        <f aca="false">+P804*P804*P804*0.613*Q804*$M$4*24</f>
        <v>569.514497618599</v>
      </c>
      <c r="T804" s="3" t="n">
        <f aca="false">+P804*P804*P804*0.613*$M$2*$M$4*24</f>
        <v>857.326336248785</v>
      </c>
      <c r="U804" s="3"/>
      <c r="V804" s="3"/>
    </row>
    <row r="805" customFormat="false" ht="12.8" hidden="false" customHeight="false" outlineLevel="0" collapsed="false">
      <c r="D805" s="1"/>
      <c r="E805" s="1"/>
      <c r="F805" s="1"/>
      <c r="H805" s="1"/>
      <c r="I805" s="1"/>
      <c r="N805" s="1" t="n">
        <v>20220314</v>
      </c>
      <c r="O805" s="1" t="n">
        <v>37</v>
      </c>
      <c r="P805" s="1" t="n">
        <f aca="false">+O805/10</f>
        <v>3.7</v>
      </c>
      <c r="Q805" s="2" t="n">
        <f aca="false">+($M$2/0.593)*0.5*(-1*(-P805/($M$1*3/2)+1)*(-P805/($M$1*3/2)+1)*(-P805/($M$1*3/2)+1)-1*(-P805/($M$1*3/2)+1)*(-P805/($M$1*3/2)+1)+(-P805/($M$1*3/2)+1)+1)</f>
        <v>0.339126793089139</v>
      </c>
      <c r="R805" s="2" t="n">
        <f aca="false">+P805*P805*P805*0.613*Q805*$M$4</f>
        <v>16.2014348180076</v>
      </c>
      <c r="S805" s="3" t="n">
        <f aca="false">+P805*P805*P805*0.613*Q805*$M$4*24</f>
        <v>388.834435632183</v>
      </c>
      <c r="T805" s="3" t="n">
        <f aca="false">+P805*P805*P805*0.613*$M$2*$M$4*24</f>
        <v>630.085908649174</v>
      </c>
      <c r="U805" s="3"/>
      <c r="V805" s="3"/>
    </row>
    <row r="806" customFormat="false" ht="12.8" hidden="false" customHeight="false" outlineLevel="0" collapsed="false">
      <c r="D806" s="1"/>
      <c r="E806" s="1"/>
      <c r="F806" s="1"/>
      <c r="H806" s="1"/>
      <c r="I806" s="1"/>
      <c r="N806" s="1" t="n">
        <v>20220315</v>
      </c>
      <c r="O806" s="1" t="n">
        <v>16</v>
      </c>
      <c r="P806" s="1" t="n">
        <f aca="false">+O806/10</f>
        <v>1.6</v>
      </c>
      <c r="Q806" s="2" t="n">
        <f aca="false">+($M$2/0.593)*0.5*(-1*(-P806/($M$1*3/2)+1)*(-P806/($M$1*3/2)+1)*(-P806/($M$1*3/2)+1)-1*(-P806/($M$1*3/2)+1)*(-P806/($M$1*3/2)+1)+(-P806/($M$1*3/2)+1)+1)</f>
        <v>0.169641907231382</v>
      </c>
      <c r="R806" s="2" t="n">
        <f aca="false">+P806*P806*P806*0.613*Q806*$M$4</f>
        <v>0.655359043910791</v>
      </c>
      <c r="S806" s="3" t="n">
        <f aca="false">+P806*P806*P806*0.613*Q806*$M$4*24</f>
        <v>15.728617053859</v>
      </c>
      <c r="T806" s="3" t="n">
        <f aca="false">+P806*P806*P806*0.613*$M$2*$M$4*24</f>
        <v>50.9512147716229</v>
      </c>
      <c r="U806" s="3"/>
      <c r="V806" s="3"/>
    </row>
    <row r="807" customFormat="false" ht="12.8" hidden="false" customHeight="false" outlineLevel="0" collapsed="false">
      <c r="D807" s="1"/>
      <c r="E807" s="1"/>
      <c r="F807" s="1"/>
      <c r="H807" s="1"/>
      <c r="I807" s="1"/>
      <c r="N807" s="1" t="n">
        <v>20220316</v>
      </c>
      <c r="O807" s="1" t="n">
        <v>37</v>
      </c>
      <c r="P807" s="1" t="n">
        <f aca="false">+O807/10</f>
        <v>3.7</v>
      </c>
      <c r="Q807" s="2" t="n">
        <f aca="false">+($M$2/0.593)*0.5*(-1*(-P807/($M$1*3/2)+1)*(-P807/($M$1*3/2)+1)*(-P807/($M$1*3/2)+1)-1*(-P807/($M$1*3/2)+1)*(-P807/($M$1*3/2)+1)+(-P807/($M$1*3/2)+1)+1)</f>
        <v>0.339126793089139</v>
      </c>
      <c r="R807" s="2" t="n">
        <f aca="false">+P807*P807*P807*0.613*Q807*$M$4</f>
        <v>16.2014348180076</v>
      </c>
      <c r="S807" s="3" t="n">
        <f aca="false">+P807*P807*P807*0.613*Q807*$M$4*24</f>
        <v>388.834435632183</v>
      </c>
      <c r="T807" s="3" t="n">
        <f aca="false">+P807*P807*P807*0.613*$M$2*$M$4*24</f>
        <v>630.085908649174</v>
      </c>
      <c r="U807" s="3"/>
      <c r="V807" s="3"/>
    </row>
    <row r="808" customFormat="false" ht="12.8" hidden="false" customHeight="false" outlineLevel="0" collapsed="false">
      <c r="D808" s="1"/>
      <c r="E808" s="1"/>
      <c r="F808" s="1"/>
      <c r="H808" s="1"/>
      <c r="I808" s="1"/>
      <c r="N808" s="1" t="n">
        <v>20220317</v>
      </c>
      <c r="O808" s="1" t="n">
        <v>34</v>
      </c>
      <c r="P808" s="1" t="n">
        <f aca="false">+O808/10</f>
        <v>3.4</v>
      </c>
      <c r="Q808" s="2" t="n">
        <f aca="false">+($M$2/0.593)*0.5*(-1*(-P808/($M$1*3/2)+1)*(-P808/($M$1*3/2)+1)*(-P808/($M$1*3/2)+1)-1*(-P808/($M$1*3/2)+1)*(-P808/($M$1*3/2)+1)+(-P808/($M$1*3/2)+1)+1)</f>
        <v>0.318392144421275</v>
      </c>
      <c r="R808" s="2" t="n">
        <f aca="false">+P808*P808*P808*0.613*Q808*$M$4</f>
        <v>11.8028067871346</v>
      </c>
      <c r="S808" s="3" t="n">
        <f aca="false">+P808*P808*P808*0.613*Q808*$M$4*24</f>
        <v>283.26736289123</v>
      </c>
      <c r="T808" s="3" t="n">
        <f aca="false">+P808*P808*P808*0.613*$M$2*$M$4*24</f>
        <v>488.912730806608</v>
      </c>
      <c r="U808" s="3"/>
      <c r="V808" s="3"/>
    </row>
    <row r="809" customFormat="false" ht="12.8" hidden="false" customHeight="false" outlineLevel="0" collapsed="false">
      <c r="D809" s="1"/>
      <c r="E809" s="1"/>
      <c r="F809" s="1"/>
      <c r="H809" s="1"/>
      <c r="I809" s="1"/>
      <c r="N809" s="1" t="n">
        <v>20220318</v>
      </c>
      <c r="O809" s="1" t="n">
        <v>33</v>
      </c>
      <c r="P809" s="1" t="n">
        <f aca="false">+O809/10</f>
        <v>3.3</v>
      </c>
      <c r="Q809" s="2" t="n">
        <f aca="false">+($M$2/0.593)*0.5*(-1*(-P809/($M$1*3/2)+1)*(-P809/($M$1*3/2)+1)*(-P809/($M$1*3/2)+1)-1*(-P809/($M$1*3/2)+1)*(-P809/($M$1*3/2)+1)+(-P809/($M$1*3/2)+1)+1)</f>
        <v>0.311231068452854</v>
      </c>
      <c r="R809" s="2" t="n">
        <f aca="false">+P809*P809*P809*0.613*Q809*$M$4</f>
        <v>10.5489920715165</v>
      </c>
      <c r="S809" s="3" t="n">
        <f aca="false">+P809*P809*P809*0.613*Q809*$M$4*24</f>
        <v>253.175809716396</v>
      </c>
      <c r="T809" s="3" t="n">
        <f aca="false">+P809*P809*P809*0.613*$M$2*$M$4*24</f>
        <v>447.029737609329</v>
      </c>
      <c r="U809" s="3"/>
      <c r="V809" s="3"/>
    </row>
    <row r="810" customFormat="false" ht="12.8" hidden="false" customHeight="false" outlineLevel="0" collapsed="false">
      <c r="D810" s="1"/>
      <c r="E810" s="1"/>
      <c r="F810" s="1"/>
      <c r="H810" s="1"/>
      <c r="I810" s="1"/>
      <c r="N810" s="1" t="n">
        <v>20220319</v>
      </c>
      <c r="O810" s="1" t="n">
        <v>61</v>
      </c>
      <c r="P810" s="1" t="n">
        <f aca="false">+O810/10</f>
        <v>6.1</v>
      </c>
      <c r="Q810" s="2" t="n">
        <f aca="false">+($M$2/0.593)*0.5*(-1*(-P810/($M$1*3/2)+1)*(-P810/($M$1*3/2)+1)*(-P810/($M$1*3/2)+1)-1*(-P810/($M$1*3/2)+1)*(-P810/($M$1*3/2)+1)+(-P810/($M$1*3/2)+1)+1)</f>
        <v>0.466732513131375</v>
      </c>
      <c r="R810" s="2" t="n">
        <f aca="false">+P810*P810*P810*0.613*Q810*$M$4</f>
        <v>99.9180070439303</v>
      </c>
      <c r="S810" s="3" t="n">
        <f aca="false">+P810*P810*P810*0.613*Q810*$M$4*24</f>
        <v>2398.03216905433</v>
      </c>
      <c r="T810" s="3" t="n">
        <f aca="false">+P810*P810*P810*0.613*$M$2*$M$4*24</f>
        <v>2823.47599611273</v>
      </c>
      <c r="U810" s="3"/>
      <c r="V810" s="3"/>
    </row>
    <row r="811" customFormat="false" ht="12.8" hidden="false" customHeight="false" outlineLevel="0" collapsed="false">
      <c r="D811" s="1"/>
      <c r="E811" s="1"/>
      <c r="F811" s="1"/>
      <c r="H811" s="1"/>
      <c r="I811" s="1"/>
      <c r="N811" s="1" t="n">
        <v>20220320</v>
      </c>
      <c r="O811" s="1" t="n">
        <v>33</v>
      </c>
      <c r="P811" s="1" t="n">
        <f aca="false">+O811/10</f>
        <v>3.3</v>
      </c>
      <c r="Q811" s="2" t="n">
        <f aca="false">+($M$2/0.593)*0.5*(-1*(-P811/($M$1*3/2)+1)*(-P811/($M$1*3/2)+1)*(-P811/($M$1*3/2)+1)-1*(-P811/($M$1*3/2)+1)*(-P811/($M$1*3/2)+1)+(-P811/($M$1*3/2)+1)+1)</f>
        <v>0.311231068452854</v>
      </c>
      <c r="R811" s="2" t="n">
        <f aca="false">+P811*P811*P811*0.613*Q811*$M$4</f>
        <v>10.5489920715165</v>
      </c>
      <c r="S811" s="3" t="n">
        <f aca="false">+P811*P811*P811*0.613*Q811*$M$4*24</f>
        <v>253.175809716396</v>
      </c>
      <c r="T811" s="3" t="n">
        <f aca="false">+P811*P811*P811*0.613*$M$2*$M$4*24</f>
        <v>447.029737609329</v>
      </c>
      <c r="U811" s="3"/>
      <c r="V811" s="3"/>
    </row>
    <row r="812" customFormat="false" ht="12.8" hidden="false" customHeight="false" outlineLevel="0" collapsed="false">
      <c r="D812" s="1"/>
      <c r="E812" s="1"/>
      <c r="F812" s="1"/>
      <c r="H812" s="1"/>
      <c r="I812" s="1"/>
      <c r="N812" s="1" t="n">
        <v>20220321</v>
      </c>
      <c r="O812" s="1" t="n">
        <v>12</v>
      </c>
      <c r="P812" s="1" t="n">
        <f aca="false">+O812/10</f>
        <v>1.2</v>
      </c>
      <c r="Q812" s="2" t="n">
        <f aca="false">+($M$2/0.593)*0.5*(-1*(-P812/($M$1*3/2)+1)*(-P812/($M$1*3/2)+1)*(-P812/($M$1*3/2)+1)-1*(-P812/($M$1*3/2)+1)*(-P812/($M$1*3/2)+1)+(-P812/($M$1*3/2)+1)+1)</f>
        <v>0.130658386324028</v>
      </c>
      <c r="R812" s="2" t="n">
        <f aca="false">+P812*P812*P812*0.613*Q812*$M$4</f>
        <v>0.212944893979045</v>
      </c>
      <c r="S812" s="3" t="n">
        <f aca="false">+P812*P812*P812*0.613*Q812*$M$4*24</f>
        <v>5.11067745549708</v>
      </c>
      <c r="T812" s="3" t="n">
        <f aca="false">+P812*P812*P812*0.613*$M$2*$M$4*24</f>
        <v>21.4950437317784</v>
      </c>
      <c r="U812" s="3"/>
      <c r="V812" s="3"/>
    </row>
    <row r="813" customFormat="false" ht="12.8" hidden="false" customHeight="false" outlineLevel="0" collapsed="false">
      <c r="D813" s="1"/>
      <c r="E813" s="1"/>
      <c r="F813" s="1"/>
      <c r="H813" s="1"/>
      <c r="I813" s="1"/>
      <c r="N813" s="1" t="n">
        <v>20220322</v>
      </c>
      <c r="O813" s="1" t="n">
        <v>22</v>
      </c>
      <c r="P813" s="1" t="n">
        <f aca="false">+O813/10</f>
        <v>2.2</v>
      </c>
      <c r="Q813" s="2" t="n">
        <f aca="false">+($M$2/0.593)*0.5*(-1*(-P813/($M$1*3/2)+1)*(-P813/($M$1*3/2)+1)*(-P813/($M$1*3/2)+1)-1*(-P813/($M$1*3/2)+1)*(-P813/($M$1*3/2)+1)+(-P813/($M$1*3/2)+1)+1)</f>
        <v>0.223990040705607</v>
      </c>
      <c r="R813" s="2" t="n">
        <f aca="false">+P813*P813*P813*0.613*Q813*$M$4</f>
        <v>2.24948423452287</v>
      </c>
      <c r="S813" s="3" t="n">
        <f aca="false">+P813*P813*P813*0.613*Q813*$M$4*24</f>
        <v>53.987621628549</v>
      </c>
      <c r="T813" s="3" t="n">
        <f aca="false">+P813*P813*P813*0.613*$M$2*$M$4*24</f>
        <v>132.45325558795</v>
      </c>
      <c r="U813" s="3"/>
      <c r="V813" s="3"/>
    </row>
    <row r="814" customFormat="false" ht="12.8" hidden="false" customHeight="false" outlineLevel="0" collapsed="false">
      <c r="D814" s="1"/>
      <c r="E814" s="1"/>
      <c r="F814" s="1"/>
      <c r="H814" s="1"/>
      <c r="I814" s="1"/>
      <c r="N814" s="1" t="n">
        <v>20220323</v>
      </c>
      <c r="O814" s="1" t="n">
        <v>11</v>
      </c>
      <c r="P814" s="1" t="n">
        <f aca="false">+O814/10</f>
        <v>1.1</v>
      </c>
      <c r="Q814" s="2" t="n">
        <f aca="false">+($M$2/0.593)*0.5*(-1*(-P814/($M$1*3/2)+1)*(-P814/($M$1*3/2)+1)*(-P814/($M$1*3/2)+1)-1*(-P814/($M$1*3/2)+1)*(-P814/($M$1*3/2)+1)+(-P814/($M$1*3/2)+1)+1)</f>
        <v>0.120562054315422</v>
      </c>
      <c r="R814" s="2" t="n">
        <f aca="false">+P814*P814*P814*0.613*Q814*$M$4</f>
        <v>0.151347376656736</v>
      </c>
      <c r="S814" s="3" t="n">
        <f aca="false">+P814*P814*P814*0.613*Q814*$M$4*24</f>
        <v>3.63233703976166</v>
      </c>
      <c r="T814" s="3" t="n">
        <f aca="false">+P814*P814*P814*0.613*$M$2*$M$4*24</f>
        <v>16.5566569484937</v>
      </c>
      <c r="U814" s="3"/>
      <c r="V814" s="3"/>
    </row>
    <row r="815" customFormat="false" ht="12.8" hidden="false" customHeight="false" outlineLevel="0" collapsed="false">
      <c r="D815" s="1"/>
      <c r="E815" s="1"/>
      <c r="F815" s="1"/>
      <c r="H815" s="1"/>
      <c r="I815" s="1"/>
      <c r="N815" s="1" t="n">
        <v>20220324</v>
      </c>
      <c r="O815" s="1" t="n">
        <v>16</v>
      </c>
      <c r="P815" s="1" t="n">
        <f aca="false">+O815/10</f>
        <v>1.6</v>
      </c>
      <c r="Q815" s="2" t="n">
        <f aca="false">+($M$2/0.593)*0.5*(-1*(-P815/($M$1*3/2)+1)*(-P815/($M$1*3/2)+1)*(-P815/($M$1*3/2)+1)-1*(-P815/($M$1*3/2)+1)*(-P815/($M$1*3/2)+1)+(-P815/($M$1*3/2)+1)+1)</f>
        <v>0.169641907231382</v>
      </c>
      <c r="R815" s="2" t="n">
        <f aca="false">+P815*P815*P815*0.613*Q815*$M$4</f>
        <v>0.655359043910791</v>
      </c>
      <c r="S815" s="3" t="n">
        <f aca="false">+P815*P815*P815*0.613*Q815*$M$4*24</f>
        <v>15.728617053859</v>
      </c>
      <c r="T815" s="3" t="n">
        <f aca="false">+P815*P815*P815*0.613*$M$2*$M$4*24</f>
        <v>50.9512147716229</v>
      </c>
      <c r="U815" s="3"/>
      <c r="V815" s="3"/>
    </row>
    <row r="816" customFormat="false" ht="12.8" hidden="false" customHeight="false" outlineLevel="0" collapsed="false">
      <c r="D816" s="1"/>
      <c r="E816" s="1"/>
      <c r="F816" s="1"/>
      <c r="H816" s="1"/>
      <c r="I816" s="1"/>
      <c r="N816" s="1" t="n">
        <v>20220325</v>
      </c>
      <c r="O816" s="1" t="n">
        <v>28</v>
      </c>
      <c r="P816" s="1" t="n">
        <f aca="false">+O816/10</f>
        <v>2.8</v>
      </c>
      <c r="Q816" s="2" t="n">
        <f aca="false">+($M$2/0.593)*0.5*(-1*(-P816/($M$1*3/2)+1)*(-P816/($M$1*3/2)+1)*(-P816/($M$1*3/2)+1)-1*(-P816/($M$1*3/2)+1)*(-P816/($M$1*3/2)+1)+(-P816/($M$1*3/2)+1)+1)</f>
        <v>0.273522219542264</v>
      </c>
      <c r="R816" s="2" t="n">
        <f aca="false">+P816*P816*P816*0.613*Q816*$M$4</f>
        <v>5.66308276228817</v>
      </c>
      <c r="S816" s="3" t="n">
        <f aca="false">+P816*P816*P816*0.613*Q816*$M$4*24</f>
        <v>135.913986294916</v>
      </c>
      <c r="T816" s="3" t="n">
        <f aca="false">+P816*P816*P816*0.613*$M$2*$M$4*24</f>
        <v>273.066666666667</v>
      </c>
      <c r="U816" s="3"/>
      <c r="V816" s="3"/>
    </row>
    <row r="817" customFormat="false" ht="12.8" hidden="false" customHeight="false" outlineLevel="0" collapsed="false">
      <c r="D817" s="1"/>
      <c r="E817" s="1"/>
      <c r="F817" s="1"/>
      <c r="H817" s="1"/>
      <c r="I817" s="1"/>
      <c r="N817" s="1" t="n">
        <v>20220326</v>
      </c>
      <c r="O817" s="1" t="n">
        <v>35</v>
      </c>
      <c r="P817" s="1" t="n">
        <f aca="false">+O817/10</f>
        <v>3.5</v>
      </c>
      <c r="Q817" s="2" t="n">
        <f aca="false">+($M$2/0.593)*0.5*(-1*(-P817/($M$1*3/2)+1)*(-P817/($M$1*3/2)+1)*(-P817/($M$1*3/2)+1)-1*(-P817/($M$1*3/2)+1)*(-P817/($M$1*3/2)+1)+(-P817/($M$1*3/2)+1)+1)</f>
        <v>0.325427982798649</v>
      </c>
      <c r="R817" s="2" t="n">
        <f aca="false">+P817*P817*P817*0.613*Q817*$M$4</f>
        <v>13.1596770018966</v>
      </c>
      <c r="S817" s="3" t="n">
        <f aca="false">+P817*P817*P817*0.613*Q817*$M$4*24</f>
        <v>315.832248045518</v>
      </c>
      <c r="T817" s="3" t="n">
        <f aca="false">+P817*P817*P817*0.613*$M$2*$M$4*24</f>
        <v>533.333333333333</v>
      </c>
      <c r="U817" s="3"/>
      <c r="V817" s="3"/>
    </row>
    <row r="818" customFormat="false" ht="12.8" hidden="false" customHeight="false" outlineLevel="0" collapsed="false">
      <c r="D818" s="1"/>
      <c r="E818" s="1"/>
      <c r="F818" s="1"/>
      <c r="H818" s="1"/>
      <c r="I818" s="1"/>
      <c r="N818" s="1" t="n">
        <v>20220327</v>
      </c>
      <c r="O818" s="1" t="n">
        <v>26</v>
      </c>
      <c r="P818" s="1" t="n">
        <f aca="false">+O818/10</f>
        <v>2.6</v>
      </c>
      <c r="Q818" s="2" t="n">
        <f aca="false">+($M$2/0.593)*0.5*(-1*(-P818/($M$1*3/2)+1)*(-P818/($M$1*3/2)+1)*(-P818/($M$1*3/2)+1)-1*(-P818/($M$1*3/2)+1)*(-P818/($M$1*3/2)+1)+(-P818/($M$1*3/2)+1)+1)</f>
        <v>0.257537111637928</v>
      </c>
      <c r="R818" s="2" t="n">
        <f aca="false">+P818*P818*P818*0.613*Q818*$M$4</f>
        <v>4.26919573773573</v>
      </c>
      <c r="S818" s="3" t="n">
        <f aca="false">+P818*P818*P818*0.613*Q818*$M$4*24</f>
        <v>102.460697705658</v>
      </c>
      <c r="T818" s="3" t="n">
        <f aca="false">+P818*P818*P818*0.613*$M$2*$M$4*24</f>
        <v>218.632458697765</v>
      </c>
      <c r="U818" s="3"/>
      <c r="V818" s="3"/>
    </row>
    <row r="819" customFormat="false" ht="12.8" hidden="false" customHeight="false" outlineLevel="0" collapsed="false">
      <c r="D819" s="1"/>
      <c r="E819" s="1"/>
      <c r="F819" s="1"/>
      <c r="H819" s="1"/>
      <c r="I819" s="1"/>
      <c r="N819" s="1" t="n">
        <v>20220328</v>
      </c>
      <c r="O819" s="1" t="n">
        <v>19</v>
      </c>
      <c r="P819" s="1" t="n">
        <f aca="false">+O819/10</f>
        <v>1.9</v>
      </c>
      <c r="Q819" s="2" t="n">
        <f aca="false">+($M$2/0.593)*0.5*(-1*(-P819/($M$1*3/2)+1)*(-P819/($M$1*3/2)+1)*(-P819/($M$1*3/2)+1)-1*(-P819/($M$1*3/2)+1)*(-P819/($M$1*3/2)+1)+(-P819/($M$1*3/2)+1)+1)</f>
        <v>0.197427574590686</v>
      </c>
      <c r="R819" s="2" t="n">
        <f aca="false">+P819*P819*P819*0.613*Q819*$M$4</f>
        <v>1.2771879596706</v>
      </c>
      <c r="S819" s="3" t="n">
        <f aca="false">+P819*P819*P819*0.613*Q819*$M$4*24</f>
        <v>30.6525110320943</v>
      </c>
      <c r="T819" s="3" t="n">
        <f aca="false">+P819*P819*P819*0.613*$M$2*$M$4*24</f>
        <v>85.3208940719145</v>
      </c>
      <c r="U819" s="3"/>
      <c r="V819" s="3"/>
    </row>
    <row r="820" customFormat="false" ht="12.8" hidden="false" customHeight="false" outlineLevel="0" collapsed="false">
      <c r="D820" s="1"/>
      <c r="E820" s="1"/>
      <c r="F820" s="1"/>
      <c r="H820" s="1"/>
      <c r="I820" s="1"/>
      <c r="N820" s="1" t="n">
        <v>20220329</v>
      </c>
      <c r="O820" s="1" t="n">
        <v>38</v>
      </c>
      <c r="P820" s="1" t="n">
        <f aca="false">+O820/10</f>
        <v>3.8</v>
      </c>
      <c r="Q820" s="2" t="n">
        <f aca="false">+($M$2/0.593)*0.5*(-1*(-P820/($M$1*3/2)+1)*(-P820/($M$1*3/2)+1)*(-P820/($M$1*3/2)+1)-1*(-P820/($M$1*3/2)+1)*(-P820/($M$1*3/2)+1)+(-P820/($M$1*3/2)+1)+1)</f>
        <v>0.3457911881567</v>
      </c>
      <c r="R820" s="2" t="n">
        <f aca="false">+P820*P820*P820*0.613*Q820*$M$4</f>
        <v>17.8957916284816</v>
      </c>
      <c r="S820" s="3" t="n">
        <f aca="false">+P820*P820*P820*0.613*Q820*$M$4*24</f>
        <v>429.498999083558</v>
      </c>
      <c r="T820" s="3" t="n">
        <f aca="false">+P820*P820*P820*0.613*$M$2*$M$4*24</f>
        <v>682.567152575316</v>
      </c>
      <c r="U820" s="3"/>
      <c r="V820" s="3"/>
    </row>
    <row r="821" customFormat="false" ht="12.8" hidden="false" customHeight="false" outlineLevel="0" collapsed="false">
      <c r="D821" s="1"/>
      <c r="E821" s="1"/>
      <c r="F821" s="1"/>
      <c r="H821" s="1"/>
      <c r="I821" s="1"/>
      <c r="N821" s="1" t="n">
        <v>20220330</v>
      </c>
      <c r="O821" s="1" t="n">
        <v>39</v>
      </c>
      <c r="P821" s="1" t="n">
        <f aca="false">+O821/10</f>
        <v>3.9</v>
      </c>
      <c r="Q821" s="2" t="n">
        <f aca="false">+($M$2/0.593)*0.5*(-1*(-P821/($M$1*3/2)+1)*(-P821/($M$1*3/2)+1)*(-P821/($M$1*3/2)+1)-1*(-P821/($M$1*3/2)+1)*(-P821/($M$1*3/2)+1)+(-P821/($M$1*3/2)+1)+1)</f>
        <v>0.352333191942101</v>
      </c>
      <c r="R821" s="2" t="n">
        <f aca="false">+P821*P821*P821*0.613*Q821*$M$4</f>
        <v>19.7121312423959</v>
      </c>
      <c r="S821" s="3" t="n">
        <f aca="false">+P821*P821*P821*0.613*Q821*$M$4*24</f>
        <v>473.091149817501</v>
      </c>
      <c r="T821" s="3" t="n">
        <f aca="false">+P821*P821*P821*0.613*$M$2*$M$4*24</f>
        <v>737.884548104956</v>
      </c>
      <c r="U821" s="3"/>
      <c r="V821" s="3"/>
    </row>
    <row r="822" customFormat="false" ht="12.8" hidden="false" customHeight="false" outlineLevel="0" collapsed="false">
      <c r="D822" s="1"/>
      <c r="E822" s="1"/>
      <c r="F822" s="1"/>
      <c r="H822" s="1"/>
      <c r="I822" s="1"/>
      <c r="N822" s="1" t="n">
        <v>20220331</v>
      </c>
      <c r="O822" s="1" t="n">
        <v>40</v>
      </c>
      <c r="P822" s="1" t="n">
        <f aca="false">+O822/10</f>
        <v>4</v>
      </c>
      <c r="Q822" s="2" t="n">
        <f aca="false">+($M$2/0.593)*0.5*(-1*(-P822/($M$1*3/2)+1)*(-P822/($M$1*3/2)+1)*(-P822/($M$1*3/2)+1)-1*(-P822/($M$1*3/2)+1)*(-P822/($M$1*3/2)+1)+(-P822/($M$1*3/2)+1)+1)</f>
        <v>0.358753516022563</v>
      </c>
      <c r="R822" s="2" t="n">
        <f aca="false">+P822*P822*P822*0.613*Q822*$M$4</f>
        <v>21.6552071634028</v>
      </c>
      <c r="S822" s="3" t="n">
        <f aca="false">+P822*P822*P822*0.613*Q822*$M$4*24</f>
        <v>519.724971921668</v>
      </c>
      <c r="T822" s="3" t="n">
        <f aca="false">+P822*P822*P822*0.613*$M$2*$M$4*24</f>
        <v>796.112730806608</v>
      </c>
      <c r="U822" s="3" t="n">
        <f aca="false">SUM(S792:S822)</f>
        <v>11102.8593739886</v>
      </c>
      <c r="V822" s="3" t="n">
        <f aca="false">SUM(T792:T822)</f>
        <v>16810.8781341108</v>
      </c>
    </row>
    <row r="823" customFormat="false" ht="12.8" hidden="false" customHeight="false" outlineLevel="0" collapsed="false">
      <c r="D823" s="1"/>
      <c r="E823" s="1"/>
      <c r="F823" s="1"/>
      <c r="H823" s="1"/>
      <c r="I823" s="1"/>
      <c r="N823" s="1" t="n">
        <v>20220401</v>
      </c>
      <c r="O823" s="1" t="n">
        <v>71</v>
      </c>
      <c r="P823" s="1" t="n">
        <f aca="false">+O823/10</f>
        <v>7.1</v>
      </c>
      <c r="Q823" s="2" t="n">
        <f aca="false">+($M$2/0.593)*0.5*(-1*(-P823/($M$1*3/2)+1)*(-P823/($M$1*3/2)+1)*(-P823/($M$1*3/2)+1)-1*(-P823/($M$1*3/2)+1)*(-P823/($M$1*3/2)+1)+(-P823/($M$1*3/2)+1)+1)</f>
        <v>0.501312794189841</v>
      </c>
      <c r="R823" s="2" t="n">
        <f aca="false">+P823*P823*P823*0.613*Q823*$M$4</f>
        <v>169.227148786659</v>
      </c>
      <c r="S823" s="3" t="n">
        <f aca="false">+P823*P823*P823*0.613*Q823*$M$4*24</f>
        <v>4061.45157087981</v>
      </c>
      <c r="T823" s="3" t="n">
        <f aca="false">+P823*P823*P823*0.613*$M$2*$M$4*24</f>
        <v>4452.14849368319</v>
      </c>
      <c r="U823" s="3"/>
      <c r="V823" s="3"/>
    </row>
    <row r="824" customFormat="false" ht="12.8" hidden="false" customHeight="false" outlineLevel="0" collapsed="false">
      <c r="D824" s="1"/>
      <c r="E824" s="1"/>
      <c r="F824" s="1"/>
      <c r="H824" s="1"/>
      <c r="I824" s="1"/>
      <c r="N824" s="1" t="n">
        <v>20220402</v>
      </c>
      <c r="O824" s="1" t="n">
        <v>49</v>
      </c>
      <c r="P824" s="1" t="n">
        <f aca="false">+O824/10</f>
        <v>4.9</v>
      </c>
      <c r="Q824" s="2" t="n">
        <f aca="false">+($M$2/0.593)*0.5*(-1*(-P824/($M$1*3/2)+1)*(-P824/($M$1*3/2)+1)*(-P824/($M$1*3/2)+1)-1*(-P824/($M$1*3/2)+1)*(-P824/($M$1*3/2)+1)+(-P824/($M$1*3/2)+1)+1)</f>
        <v>0.411178256266093</v>
      </c>
      <c r="R824" s="2" t="n">
        <f aca="false">+P824*P824*P824*0.613*Q824*$M$4</f>
        <v>45.6251791913636</v>
      </c>
      <c r="S824" s="3" t="n">
        <f aca="false">+P824*P824*P824*0.613*Q824*$M$4*24</f>
        <v>1095.00430059273</v>
      </c>
      <c r="T824" s="3" t="n">
        <f aca="false">+P824*P824*P824*0.613*$M$2*$M$4*24</f>
        <v>1463.46666666667</v>
      </c>
      <c r="U824" s="3"/>
      <c r="V824" s="3"/>
    </row>
    <row r="825" customFormat="false" ht="12.8" hidden="false" customHeight="false" outlineLevel="0" collapsed="false">
      <c r="D825" s="1"/>
      <c r="E825" s="1"/>
      <c r="F825" s="1"/>
      <c r="H825" s="1"/>
      <c r="I825" s="1"/>
      <c r="N825" s="1" t="n">
        <v>20220403</v>
      </c>
      <c r="O825" s="1" t="n">
        <v>21</v>
      </c>
      <c r="P825" s="1" t="n">
        <f aca="false">+O825/10</f>
        <v>2.1</v>
      </c>
      <c r="Q825" s="2" t="n">
        <f aca="false">+($M$2/0.593)*0.5*(-1*(-P825/($M$1*3/2)+1)*(-P825/($M$1*3/2)+1)*(-P825/($M$1*3/2)+1)-1*(-P825/($M$1*3/2)+1)*(-P825/($M$1*3/2)+1)+(-P825/($M$1*3/2)+1)+1)</f>
        <v>0.215270610621306</v>
      </c>
      <c r="R825" s="2" t="n">
        <f aca="false">+P825*P825*P825*0.613*Q825*$M$4</f>
        <v>1.88030728873899</v>
      </c>
      <c r="S825" s="3" t="n">
        <f aca="false">+P825*P825*P825*0.613*Q825*$M$4*24</f>
        <v>45.1273749297358</v>
      </c>
      <c r="T825" s="3" t="n">
        <f aca="false">+P825*P825*P825*0.613*$M$2*$M$4*24</f>
        <v>115.2</v>
      </c>
      <c r="U825" s="3"/>
      <c r="V825" s="3"/>
    </row>
    <row r="826" customFormat="false" ht="12.8" hidden="false" customHeight="false" outlineLevel="0" collapsed="false">
      <c r="D826" s="1"/>
      <c r="E826" s="1"/>
      <c r="F826" s="1"/>
      <c r="H826" s="1"/>
      <c r="I826" s="1"/>
      <c r="N826" s="1" t="n">
        <v>20220404</v>
      </c>
      <c r="O826" s="1" t="n">
        <v>82</v>
      </c>
      <c r="P826" s="1" t="n">
        <f aca="false">+O826/10</f>
        <v>8.2</v>
      </c>
      <c r="Q826" s="2" t="n">
        <f aca="false">+($M$2/0.593)*0.5*(-1*(-P826/($M$1*3/2)+1)*(-P826/($M$1*3/2)+1)*(-P826/($M$1*3/2)+1)-1*(-P826/($M$1*3/2)+1)*(-P826/($M$1*3/2)+1)+(-P826/($M$1*3/2)+1)+1)</f>
        <v>0.527954482568797</v>
      </c>
      <c r="R826" s="2" t="n">
        <f aca="false">+P826*P826*P826*0.613*Q826*$M$4</f>
        <v>274.551765865844</v>
      </c>
      <c r="S826" s="3" t="n">
        <f aca="false">+P826*P826*P826*0.613*Q826*$M$4*24</f>
        <v>6589.24238078025</v>
      </c>
      <c r="T826" s="3" t="n">
        <f aca="false">+P826*P826*P826*0.613*$M$2*$M$4*24</f>
        <v>6858.61068999028</v>
      </c>
      <c r="U826" s="3"/>
      <c r="V826" s="3"/>
    </row>
    <row r="827" customFormat="false" ht="12.8" hidden="false" customHeight="false" outlineLevel="0" collapsed="false">
      <c r="D827" s="1"/>
      <c r="E827" s="1"/>
      <c r="F827" s="1"/>
      <c r="H827" s="1"/>
      <c r="I827" s="1"/>
      <c r="N827" s="1" t="n">
        <v>20220405</v>
      </c>
      <c r="O827" s="1" t="n">
        <v>55</v>
      </c>
      <c r="P827" s="1" t="n">
        <f aca="false">+O827/10</f>
        <v>5.5</v>
      </c>
      <c r="Q827" s="2" t="n">
        <f aca="false">+($M$2/0.593)*0.5*(-1*(-P827/($M$1*3/2)+1)*(-P827/($M$1*3/2)+1)*(-P827/($M$1*3/2)+1)-1*(-P827/($M$1*3/2)+1)*(-P827/($M$1*3/2)+1)+(-P827/($M$1*3/2)+1)+1)</f>
        <v>0.440940685147732</v>
      </c>
      <c r="R827" s="2" t="n">
        <f aca="false">+P827*P827*P827*0.613*Q827*$M$4</f>
        <v>69.1917705131913</v>
      </c>
      <c r="S827" s="3" t="n">
        <f aca="false">+P827*P827*P827*0.613*Q827*$M$4*24</f>
        <v>1660.60249231659</v>
      </c>
      <c r="T827" s="3" t="n">
        <f aca="false">+P827*P827*P827*0.613*$M$2*$M$4*24</f>
        <v>2069.58211856171</v>
      </c>
      <c r="U827" s="3"/>
      <c r="V827" s="3"/>
    </row>
    <row r="828" customFormat="false" ht="12.8" hidden="false" customHeight="false" outlineLevel="0" collapsed="false">
      <c r="D828" s="1"/>
      <c r="E828" s="1"/>
      <c r="F828" s="1"/>
      <c r="H828" s="1"/>
      <c r="I828" s="1"/>
      <c r="N828" s="1" t="n">
        <v>20220406</v>
      </c>
      <c r="O828" s="1" t="n">
        <v>79</v>
      </c>
      <c r="P828" s="1" t="n">
        <f aca="false">+O828/10</f>
        <v>7.9</v>
      </c>
      <c r="Q828" s="2" t="n">
        <f aca="false">+($M$2/0.593)*0.5*(-1*(-P828/($M$1*3/2)+1)*(-P828/($M$1*3/2)+1)*(-P828/($M$1*3/2)+1)-1*(-P828/($M$1*3/2)+1)*(-P828/($M$1*3/2)+1)+(-P828/($M$1*3/2)+1)+1)</f>
        <v>0.52182139849356</v>
      </c>
      <c r="R828" s="2" t="n">
        <f aca="false">+P828*P828*P828*0.613*Q828*$M$4</f>
        <v>242.65506499285</v>
      </c>
      <c r="S828" s="3" t="n">
        <f aca="false">+P828*P828*P828*0.613*Q828*$M$4*24</f>
        <v>5823.72155982839</v>
      </c>
      <c r="T828" s="3" t="n">
        <f aca="false">+P828*P828*P828*0.613*$M$2*$M$4*24</f>
        <v>6133.04101068999</v>
      </c>
      <c r="U828" s="3"/>
      <c r="V828" s="3"/>
    </row>
    <row r="829" customFormat="false" ht="12.8" hidden="false" customHeight="false" outlineLevel="0" collapsed="false">
      <c r="D829" s="1"/>
      <c r="E829" s="1"/>
      <c r="F829" s="1"/>
      <c r="H829" s="1"/>
      <c r="I829" s="1"/>
      <c r="N829" s="1" t="n">
        <v>20220407</v>
      </c>
      <c r="O829" s="1" t="n">
        <v>97</v>
      </c>
      <c r="P829" s="1" t="n">
        <f aca="false">+O829/10</f>
        <v>9.7</v>
      </c>
      <c r="Q829" s="2" t="n">
        <f aca="false">+($M$2/0.593)*0.5*(-1*(-P829/($M$1*3/2)+1)*(-P829/($M$1*3/2)+1)*(-P829/($M$1*3/2)+1)-1*(-P829/($M$1*3/2)+1)*(-P829/($M$1*3/2)+1)+(-P829/($M$1*3/2)+1)+1)</f>
        <v>0.546708100250994</v>
      </c>
      <c r="R829" s="2" t="n">
        <f aca="false">+P829*P829*P829*0.613*Q829*$M$4</f>
        <v>470.605408481311</v>
      </c>
      <c r="S829" s="3" t="n">
        <f aca="false">+P829*P829*P829*0.613*Q829*$M$4*24</f>
        <v>11294.5298035515</v>
      </c>
      <c r="T829" s="3" t="n">
        <f aca="false">+P829*P829*P829*0.613*$M$2*$M$4*24</f>
        <v>11352.9780369291</v>
      </c>
      <c r="U829" s="3"/>
      <c r="V829" s="3"/>
    </row>
    <row r="830" customFormat="false" ht="12.8" hidden="false" customHeight="false" outlineLevel="0" collapsed="false">
      <c r="D830" s="1"/>
      <c r="E830" s="1"/>
      <c r="F830" s="1"/>
      <c r="H830" s="1"/>
      <c r="I830" s="1"/>
      <c r="N830" s="1" t="n">
        <v>20220408</v>
      </c>
      <c r="O830" s="1" t="n">
        <v>37</v>
      </c>
      <c r="P830" s="1" t="n">
        <f aca="false">+O830/10</f>
        <v>3.7</v>
      </c>
      <c r="Q830" s="2" t="n">
        <f aca="false">+($M$2/0.593)*0.5*(-1*(-P830/($M$1*3/2)+1)*(-P830/($M$1*3/2)+1)*(-P830/($M$1*3/2)+1)-1*(-P830/($M$1*3/2)+1)*(-P830/($M$1*3/2)+1)+(-P830/($M$1*3/2)+1)+1)</f>
        <v>0.339126793089139</v>
      </c>
      <c r="R830" s="2" t="n">
        <f aca="false">+P830*P830*P830*0.613*Q830*$M$4</f>
        <v>16.2014348180076</v>
      </c>
      <c r="S830" s="3" t="n">
        <f aca="false">+P830*P830*P830*0.613*Q830*$M$4*24</f>
        <v>388.834435632183</v>
      </c>
      <c r="T830" s="3" t="n">
        <f aca="false">+P830*P830*P830*0.613*$M$2*$M$4*24</f>
        <v>630.085908649174</v>
      </c>
      <c r="U830" s="3"/>
      <c r="V830" s="3"/>
    </row>
    <row r="831" customFormat="false" ht="12.8" hidden="false" customHeight="false" outlineLevel="0" collapsed="false">
      <c r="D831" s="1"/>
      <c r="E831" s="1"/>
      <c r="F831" s="1"/>
      <c r="H831" s="1"/>
      <c r="I831" s="1"/>
      <c r="N831" s="1" t="n">
        <v>20220409</v>
      </c>
      <c r="O831" s="1" t="n">
        <v>48</v>
      </c>
      <c r="P831" s="1" t="n">
        <f aca="false">+O831/10</f>
        <v>4.8</v>
      </c>
      <c r="Q831" s="2" t="n">
        <f aca="false">+($M$2/0.593)*0.5*(-1*(-P831/($M$1*3/2)+1)*(-P831/($M$1*3/2)+1)*(-P831/($M$1*3/2)+1)-1*(-P831/($M$1*3/2)+1)*(-P831/($M$1*3/2)+1)+(-P831/($M$1*3/2)+1)+1)</f>
        <v>0.405821028555094</v>
      </c>
      <c r="R831" s="2" t="n">
        <f aca="false">+P831*P831*P831*0.613*Q831*$M$4</f>
        <v>42.3296289906139</v>
      </c>
      <c r="S831" s="3" t="n">
        <f aca="false">+P831*P831*P831*0.613*Q831*$M$4*24</f>
        <v>1015.91109577473</v>
      </c>
      <c r="T831" s="3" t="n">
        <f aca="false">+P831*P831*P831*0.613*$M$2*$M$4*24</f>
        <v>1375.68279883382</v>
      </c>
      <c r="U831" s="3"/>
      <c r="V831" s="3"/>
    </row>
    <row r="832" customFormat="false" ht="12.8" hidden="false" customHeight="false" outlineLevel="0" collapsed="false">
      <c r="D832" s="1"/>
      <c r="E832" s="1"/>
      <c r="F832" s="1"/>
      <c r="H832" s="1"/>
      <c r="I832" s="1"/>
      <c r="N832" s="1" t="n">
        <v>20220410</v>
      </c>
      <c r="O832" s="1" t="n">
        <v>19</v>
      </c>
      <c r="P832" s="1" t="n">
        <f aca="false">+O832/10</f>
        <v>1.9</v>
      </c>
      <c r="Q832" s="2" t="n">
        <f aca="false">+($M$2/0.593)*0.5*(-1*(-P832/($M$1*3/2)+1)*(-P832/($M$1*3/2)+1)*(-P832/($M$1*3/2)+1)-1*(-P832/($M$1*3/2)+1)*(-P832/($M$1*3/2)+1)+(-P832/($M$1*3/2)+1)+1)</f>
        <v>0.197427574590686</v>
      </c>
      <c r="R832" s="2" t="n">
        <f aca="false">+P832*P832*P832*0.613*Q832*$M$4</f>
        <v>1.2771879596706</v>
      </c>
      <c r="S832" s="3" t="n">
        <f aca="false">+P832*P832*P832*0.613*Q832*$M$4*24</f>
        <v>30.6525110320943</v>
      </c>
      <c r="T832" s="3" t="n">
        <f aca="false">+P832*P832*P832*0.613*$M$2*$M$4*24</f>
        <v>85.3208940719145</v>
      </c>
      <c r="U832" s="3"/>
      <c r="V832" s="3"/>
    </row>
    <row r="833" customFormat="false" ht="12.8" hidden="false" customHeight="false" outlineLevel="0" collapsed="false">
      <c r="D833" s="1"/>
      <c r="E833" s="1"/>
      <c r="F833" s="1"/>
      <c r="H833" s="1"/>
      <c r="I833" s="1"/>
      <c r="N833" s="1" t="n">
        <v>20220411</v>
      </c>
      <c r="O833" s="1" t="n">
        <v>34</v>
      </c>
      <c r="P833" s="1" t="n">
        <f aca="false">+O833/10</f>
        <v>3.4</v>
      </c>
      <c r="Q833" s="2" t="n">
        <f aca="false">+($M$2/0.593)*0.5*(-1*(-P833/($M$1*3/2)+1)*(-P833/($M$1*3/2)+1)*(-P833/($M$1*3/2)+1)-1*(-P833/($M$1*3/2)+1)*(-P833/($M$1*3/2)+1)+(-P833/($M$1*3/2)+1)+1)</f>
        <v>0.318392144421275</v>
      </c>
      <c r="R833" s="2" t="n">
        <f aca="false">+P833*P833*P833*0.613*Q833*$M$4</f>
        <v>11.8028067871346</v>
      </c>
      <c r="S833" s="3" t="n">
        <f aca="false">+P833*P833*P833*0.613*Q833*$M$4*24</f>
        <v>283.26736289123</v>
      </c>
      <c r="T833" s="3" t="n">
        <f aca="false">+P833*P833*P833*0.613*$M$2*$M$4*24</f>
        <v>488.912730806608</v>
      </c>
      <c r="U833" s="3"/>
      <c r="V833" s="3"/>
    </row>
    <row r="834" customFormat="false" ht="12.8" hidden="false" customHeight="false" outlineLevel="0" collapsed="false">
      <c r="D834" s="1"/>
      <c r="E834" s="1"/>
      <c r="F834" s="1"/>
      <c r="H834" s="1"/>
      <c r="I834" s="1"/>
      <c r="N834" s="1" t="n">
        <v>20220412</v>
      </c>
      <c r="O834" s="1" t="n">
        <v>32</v>
      </c>
      <c r="P834" s="1" t="n">
        <f aca="false">+O834/10</f>
        <v>3.2</v>
      </c>
      <c r="Q834" s="2" t="n">
        <f aca="false">+($M$2/0.593)*0.5*(-1*(-P834/($M$1*3/2)+1)*(-P834/($M$1*3/2)+1)*(-P834/($M$1*3/2)+1)-1*(-P834/($M$1*3/2)+1)*(-P834/($M$1*3/2)+1)+(-P834/($M$1*3/2)+1)+1)</f>
        <v>0.303944043316163</v>
      </c>
      <c r="R834" s="2" t="n">
        <f aca="false">+P834*P834*P834*0.613*Q834*$M$4</f>
        <v>9.3935504914301</v>
      </c>
      <c r="S834" s="3" t="n">
        <f aca="false">+P834*P834*P834*0.613*Q834*$M$4*24</f>
        <v>225.445211794322</v>
      </c>
      <c r="T834" s="3" t="n">
        <f aca="false">+P834*P834*P834*0.613*$M$2*$M$4*24</f>
        <v>407.609718172984</v>
      </c>
      <c r="U834" s="3"/>
      <c r="V834" s="3"/>
    </row>
    <row r="835" customFormat="false" ht="12.8" hidden="false" customHeight="false" outlineLevel="0" collapsed="false">
      <c r="D835" s="1"/>
      <c r="E835" s="1"/>
      <c r="F835" s="1"/>
      <c r="H835" s="1"/>
      <c r="I835" s="1"/>
      <c r="N835" s="1" t="n">
        <v>20220413</v>
      </c>
      <c r="O835" s="1" t="n">
        <v>15</v>
      </c>
      <c r="P835" s="1" t="n">
        <f aca="false">+O835/10</f>
        <v>1.5</v>
      </c>
      <c r="Q835" s="2" t="n">
        <f aca="false">+($M$2/0.593)*0.5*(-1*(-P835/($M$1*3/2)+1)*(-P835/($M$1*3/2)+1)*(-P835/($M$1*3/2)+1)-1*(-P835/($M$1*3/2)+1)*(-P835/($M$1*3/2)+1)+(-P835/($M$1*3/2)+1)+1)</f>
        <v>0.16010487491916</v>
      </c>
      <c r="R835" s="2" t="n">
        <f aca="false">+P835*P835*P835*0.613*Q835*$M$4</f>
        <v>0.509641206809164</v>
      </c>
      <c r="S835" s="3" t="n">
        <f aca="false">+P835*P835*P835*0.613*Q835*$M$4*24</f>
        <v>12.2313889634199</v>
      </c>
      <c r="T835" s="3" t="n">
        <f aca="false">+P835*P835*P835*0.613*$M$2*$M$4*24</f>
        <v>41.9825072886297</v>
      </c>
      <c r="U835" s="3"/>
      <c r="V835" s="3"/>
    </row>
    <row r="836" customFormat="false" ht="12.8" hidden="false" customHeight="false" outlineLevel="0" collapsed="false">
      <c r="D836" s="1"/>
      <c r="E836" s="1"/>
      <c r="F836" s="1"/>
      <c r="H836" s="1"/>
      <c r="I836" s="1"/>
      <c r="N836" s="1" t="n">
        <v>20220414</v>
      </c>
      <c r="O836" s="1" t="n">
        <v>23</v>
      </c>
      <c r="P836" s="1" t="n">
        <f aca="false">+O836/10</f>
        <v>2.3</v>
      </c>
      <c r="Q836" s="2" t="n">
        <f aca="false">+($M$2/0.593)*0.5*(-1*(-P836/($M$1*3/2)+1)*(-P836/($M$1*3/2)+1)*(-P836/($M$1*3/2)+1)-1*(-P836/($M$1*3/2)+1)*(-P836/($M$1*3/2)+1)+(-P836/($M$1*3/2)+1)+1)</f>
        <v>0.232575694272198</v>
      </c>
      <c r="R836" s="2" t="n">
        <f aca="false">+P836*P836*P836*0.613*Q836*$M$4</f>
        <v>2.66891066259668</v>
      </c>
      <c r="S836" s="3" t="n">
        <f aca="false">+P836*P836*P836*0.613*Q836*$M$4*24</f>
        <v>64.0538559023202</v>
      </c>
      <c r="T836" s="3" t="n">
        <f aca="false">+P836*P836*P836*0.613*$M$2*$M$4*24</f>
        <v>151.348493683187</v>
      </c>
      <c r="U836" s="3"/>
      <c r="V836" s="3"/>
    </row>
    <row r="837" customFormat="false" ht="12.8" hidden="false" customHeight="false" outlineLevel="0" collapsed="false">
      <c r="D837" s="1"/>
      <c r="E837" s="1"/>
      <c r="F837" s="1"/>
      <c r="H837" s="1"/>
      <c r="I837" s="1"/>
      <c r="N837" s="1" t="n">
        <v>20220415</v>
      </c>
      <c r="O837" s="1" t="n">
        <v>30</v>
      </c>
      <c r="P837" s="1" t="n">
        <f aca="false">+O837/10</f>
        <v>3</v>
      </c>
      <c r="Q837" s="2" t="n">
        <f aca="false">+($M$2/0.593)*0.5*(-1*(-P837/($M$1*3/2)+1)*(-P837/($M$1*3/2)+1)*(-P837/($M$1*3/2)+1)-1*(-P837/($M$1*3/2)+1)*(-P837/($M$1*3/2)+1)+(-P837/($M$1*3/2)+1)+1)</f>
        <v>0.288989299229084</v>
      </c>
      <c r="R837" s="2" t="n">
        <f aca="false">+P837*P837*P837*0.613*Q837*$M$4</f>
        <v>7.35921902632432</v>
      </c>
      <c r="S837" s="3" t="n">
        <f aca="false">+P837*P837*P837*0.613*Q837*$M$4*24</f>
        <v>176.621256631784</v>
      </c>
      <c r="T837" s="3" t="n">
        <f aca="false">+P837*P837*P837*0.613*$M$2*$M$4*24</f>
        <v>335.860058309038</v>
      </c>
      <c r="U837" s="3"/>
      <c r="V837" s="3"/>
    </row>
    <row r="838" customFormat="false" ht="12.8" hidden="false" customHeight="false" outlineLevel="0" collapsed="false">
      <c r="D838" s="1"/>
      <c r="E838" s="1"/>
      <c r="F838" s="1"/>
      <c r="H838" s="1"/>
      <c r="I838" s="1"/>
      <c r="N838" s="1" t="n">
        <v>20220416</v>
      </c>
      <c r="O838" s="1" t="n">
        <v>40</v>
      </c>
      <c r="P838" s="1" t="n">
        <f aca="false">+O838/10</f>
        <v>4</v>
      </c>
      <c r="Q838" s="2" t="n">
        <f aca="false">+($M$2/0.593)*0.5*(-1*(-P838/($M$1*3/2)+1)*(-P838/($M$1*3/2)+1)*(-P838/($M$1*3/2)+1)-1*(-P838/($M$1*3/2)+1)*(-P838/($M$1*3/2)+1)+(-P838/($M$1*3/2)+1)+1)</f>
        <v>0.358753516022563</v>
      </c>
      <c r="R838" s="2" t="n">
        <f aca="false">+P838*P838*P838*0.613*Q838*$M$4</f>
        <v>21.6552071634028</v>
      </c>
      <c r="S838" s="3" t="n">
        <f aca="false">+P838*P838*P838*0.613*Q838*$M$4*24</f>
        <v>519.724971921668</v>
      </c>
      <c r="T838" s="3" t="n">
        <f aca="false">+P838*P838*P838*0.613*$M$2*$M$4*24</f>
        <v>796.112730806608</v>
      </c>
      <c r="U838" s="3"/>
      <c r="V838" s="3"/>
    </row>
    <row r="839" customFormat="false" ht="12.8" hidden="false" customHeight="false" outlineLevel="0" collapsed="false">
      <c r="D839" s="1"/>
      <c r="E839" s="1"/>
      <c r="F839" s="1"/>
      <c r="H839" s="1"/>
      <c r="I839" s="1"/>
      <c r="N839" s="1" t="n">
        <v>20220417</v>
      </c>
      <c r="O839" s="1" t="n">
        <v>29</v>
      </c>
      <c r="P839" s="1" t="n">
        <f aca="false">+O839/10</f>
        <v>2.9</v>
      </c>
      <c r="Q839" s="2" t="n">
        <f aca="false">+($M$2/0.593)*0.5*(-1*(-P839/($M$1*3/2)+1)*(-P839/($M$1*3/2)+1)*(-P839/($M$1*3/2)+1)-1*(-P839/($M$1*3/2)+1)*(-P839/($M$1*3/2)+1)+(-P839/($M$1*3/2)+1)+1)</f>
        <v>0.281320157124253</v>
      </c>
      <c r="R839" s="2" t="n">
        <f aca="false">+P839*P839*P839*0.613*Q839*$M$4</f>
        <v>6.47114375409461</v>
      </c>
      <c r="S839" s="3" t="n">
        <f aca="false">+P839*P839*P839*0.613*Q839*$M$4*24</f>
        <v>155.307450098271</v>
      </c>
      <c r="T839" s="3" t="n">
        <f aca="false">+P839*P839*P839*0.613*$M$2*$M$4*24</f>
        <v>303.381146744412</v>
      </c>
      <c r="U839" s="3"/>
      <c r="V839" s="3"/>
    </row>
    <row r="840" customFormat="false" ht="12.8" hidden="false" customHeight="false" outlineLevel="0" collapsed="false">
      <c r="D840" s="1"/>
      <c r="E840" s="1"/>
      <c r="F840" s="1"/>
      <c r="H840" s="1"/>
      <c r="I840" s="1"/>
      <c r="N840" s="1" t="n">
        <v>20220418</v>
      </c>
      <c r="O840" s="1" t="n">
        <v>21</v>
      </c>
      <c r="P840" s="1" t="n">
        <f aca="false">+O840/10</f>
        <v>2.1</v>
      </c>
      <c r="Q840" s="2" t="n">
        <f aca="false">+($M$2/0.593)*0.5*(-1*(-P840/($M$1*3/2)+1)*(-P840/($M$1*3/2)+1)*(-P840/($M$1*3/2)+1)-1*(-P840/($M$1*3/2)+1)*(-P840/($M$1*3/2)+1)+(-P840/($M$1*3/2)+1)+1)</f>
        <v>0.215270610621306</v>
      </c>
      <c r="R840" s="2" t="n">
        <f aca="false">+P840*P840*P840*0.613*Q840*$M$4</f>
        <v>1.88030728873899</v>
      </c>
      <c r="S840" s="3" t="n">
        <f aca="false">+P840*P840*P840*0.613*Q840*$M$4*24</f>
        <v>45.1273749297358</v>
      </c>
      <c r="T840" s="3" t="n">
        <f aca="false">+P840*P840*P840*0.613*$M$2*$M$4*24</f>
        <v>115.2</v>
      </c>
      <c r="U840" s="3"/>
      <c r="V840" s="3"/>
    </row>
    <row r="841" customFormat="false" ht="12.8" hidden="false" customHeight="false" outlineLevel="0" collapsed="false">
      <c r="D841" s="1"/>
      <c r="E841" s="1"/>
      <c r="F841" s="1"/>
      <c r="H841" s="1"/>
      <c r="I841" s="1"/>
      <c r="N841" s="1" t="n">
        <v>20220419</v>
      </c>
      <c r="O841" s="1" t="n">
        <v>35</v>
      </c>
      <c r="P841" s="1" t="n">
        <f aca="false">+O841/10</f>
        <v>3.5</v>
      </c>
      <c r="Q841" s="2" t="n">
        <f aca="false">+($M$2/0.593)*0.5*(-1*(-P841/($M$1*3/2)+1)*(-P841/($M$1*3/2)+1)*(-P841/($M$1*3/2)+1)-1*(-P841/($M$1*3/2)+1)*(-P841/($M$1*3/2)+1)+(-P841/($M$1*3/2)+1)+1)</f>
        <v>0.325427982798649</v>
      </c>
      <c r="R841" s="2" t="n">
        <f aca="false">+P841*P841*P841*0.613*Q841*$M$4</f>
        <v>13.1596770018966</v>
      </c>
      <c r="S841" s="3" t="n">
        <f aca="false">+P841*P841*P841*0.613*Q841*$M$4*24</f>
        <v>315.832248045518</v>
      </c>
      <c r="T841" s="3" t="n">
        <f aca="false">+P841*P841*P841*0.613*$M$2*$M$4*24</f>
        <v>533.333333333333</v>
      </c>
      <c r="U841" s="3"/>
      <c r="V841" s="3"/>
    </row>
    <row r="842" customFormat="false" ht="12.8" hidden="false" customHeight="false" outlineLevel="0" collapsed="false">
      <c r="D842" s="1"/>
      <c r="E842" s="1"/>
      <c r="F842" s="1"/>
      <c r="H842" s="1"/>
      <c r="I842" s="1"/>
      <c r="N842" s="1" t="n">
        <v>20220420</v>
      </c>
      <c r="O842" s="1" t="n">
        <v>42</v>
      </c>
      <c r="P842" s="1" t="n">
        <f aca="false">+O842/10</f>
        <v>4.2</v>
      </c>
      <c r="Q842" s="2" t="n">
        <f aca="false">+($M$2/0.593)*0.5*(-1*(-P842/($M$1*3/2)+1)*(-P842/($M$1*3/2)+1)*(-P842/($M$1*3/2)+1)-1*(-P842/($M$1*3/2)+1)*(-P842/($M$1*3/2)+1)+(-P842/($M$1*3/2)+1)+1)</f>
        <v>0.371231971377558</v>
      </c>
      <c r="R842" s="2" t="n">
        <f aca="false">+P842*P842*P842*0.613*Q842*$M$4</f>
        <v>25.9405658609706</v>
      </c>
      <c r="S842" s="3" t="n">
        <f aca="false">+P842*P842*P842*0.613*Q842*$M$4*24</f>
        <v>622.573580663294</v>
      </c>
      <c r="T842" s="3" t="n">
        <f aca="false">+P842*P842*P842*0.613*$M$2*$M$4*24</f>
        <v>921.6</v>
      </c>
      <c r="U842" s="3"/>
      <c r="V842" s="3"/>
    </row>
    <row r="843" customFormat="false" ht="12.8" hidden="false" customHeight="false" outlineLevel="0" collapsed="false">
      <c r="D843" s="1"/>
      <c r="E843" s="1"/>
      <c r="F843" s="1"/>
      <c r="H843" s="1"/>
      <c r="I843" s="1"/>
      <c r="N843" s="1" t="n">
        <v>20220421</v>
      </c>
      <c r="O843" s="1" t="n">
        <v>48</v>
      </c>
      <c r="P843" s="1" t="n">
        <f aca="false">+O843/10</f>
        <v>4.8</v>
      </c>
      <c r="Q843" s="2" t="n">
        <f aca="false">+($M$2/0.593)*0.5*(-1*(-P843/($M$1*3/2)+1)*(-P843/($M$1*3/2)+1)*(-P843/($M$1*3/2)+1)-1*(-P843/($M$1*3/2)+1)*(-P843/($M$1*3/2)+1)+(-P843/($M$1*3/2)+1)+1)</f>
        <v>0.405821028555094</v>
      </c>
      <c r="R843" s="2" t="n">
        <f aca="false">+P843*P843*P843*0.613*Q843*$M$4</f>
        <v>42.3296289906139</v>
      </c>
      <c r="S843" s="3" t="n">
        <f aca="false">+P843*P843*P843*0.613*Q843*$M$4*24</f>
        <v>1015.91109577473</v>
      </c>
      <c r="T843" s="3" t="n">
        <f aca="false">+P843*P843*P843*0.613*$M$2*$M$4*24</f>
        <v>1375.68279883382</v>
      </c>
      <c r="U843" s="3"/>
      <c r="V843" s="3"/>
    </row>
    <row r="844" customFormat="false" ht="12.8" hidden="false" customHeight="false" outlineLevel="0" collapsed="false">
      <c r="D844" s="1"/>
      <c r="E844" s="1"/>
      <c r="F844" s="1"/>
      <c r="H844" s="1"/>
      <c r="I844" s="1"/>
      <c r="N844" s="1" t="n">
        <v>20220422</v>
      </c>
      <c r="O844" s="1" t="n">
        <v>57</v>
      </c>
      <c r="P844" s="1" t="n">
        <f aca="false">+O844/10</f>
        <v>5.7</v>
      </c>
      <c r="Q844" s="2" t="n">
        <f aca="false">+($M$2/0.593)*0.5*(-1*(-P844/($M$1*3/2)+1)*(-P844/($M$1*3/2)+1)*(-P844/($M$1*3/2)+1)-1*(-P844/($M$1*3/2)+1)*(-P844/($M$1*3/2)+1)+(-P844/($M$1*3/2)+1)+1)</f>
        <v>0.449971548862801</v>
      </c>
      <c r="R844" s="2" t="n">
        <f aca="false">+P844*P844*P844*0.613*Q844*$M$4</f>
        <v>78.5951639785952</v>
      </c>
      <c r="S844" s="3" t="n">
        <f aca="false">+P844*P844*P844*0.613*Q844*$M$4*24</f>
        <v>1886.28393548628</v>
      </c>
      <c r="T844" s="3" t="n">
        <f aca="false">+P844*P844*P844*0.613*$M$2*$M$4*24</f>
        <v>2303.66413994169</v>
      </c>
      <c r="U844" s="3"/>
      <c r="V844" s="3"/>
    </row>
    <row r="845" customFormat="false" ht="12.8" hidden="false" customHeight="false" outlineLevel="0" collapsed="false">
      <c r="D845" s="1"/>
      <c r="E845" s="1"/>
      <c r="F845" s="1"/>
      <c r="H845" s="1"/>
      <c r="I845" s="1"/>
      <c r="N845" s="1" t="n">
        <v>20220423</v>
      </c>
      <c r="O845" s="1" t="n">
        <v>55</v>
      </c>
      <c r="P845" s="1" t="n">
        <f aca="false">+O845/10</f>
        <v>5.5</v>
      </c>
      <c r="Q845" s="2" t="n">
        <f aca="false">+($M$2/0.593)*0.5*(-1*(-P845/($M$1*3/2)+1)*(-P845/($M$1*3/2)+1)*(-P845/($M$1*3/2)+1)-1*(-P845/($M$1*3/2)+1)*(-P845/($M$1*3/2)+1)+(-P845/($M$1*3/2)+1)+1)</f>
        <v>0.440940685147732</v>
      </c>
      <c r="R845" s="2" t="n">
        <f aca="false">+P845*P845*P845*0.613*Q845*$M$4</f>
        <v>69.1917705131913</v>
      </c>
      <c r="S845" s="3" t="n">
        <f aca="false">+P845*P845*P845*0.613*Q845*$M$4*24</f>
        <v>1660.60249231659</v>
      </c>
      <c r="T845" s="3" t="n">
        <f aca="false">+P845*P845*P845*0.613*$M$2*$M$4*24</f>
        <v>2069.58211856171</v>
      </c>
      <c r="U845" s="3"/>
      <c r="V845" s="3"/>
    </row>
    <row r="846" customFormat="false" ht="12.8" hidden="false" customHeight="false" outlineLevel="0" collapsed="false">
      <c r="D846" s="1"/>
      <c r="E846" s="1"/>
      <c r="F846" s="1"/>
      <c r="H846" s="1"/>
      <c r="I846" s="1"/>
      <c r="N846" s="1" t="n">
        <v>20220424</v>
      </c>
      <c r="O846" s="1" t="n">
        <v>62</v>
      </c>
      <c r="P846" s="1" t="n">
        <f aca="false">+O846/10</f>
        <v>6.2</v>
      </c>
      <c r="Q846" s="2" t="n">
        <f aca="false">+($M$2/0.593)*0.5*(-1*(-P846/($M$1*3/2)+1)*(-P846/($M$1*3/2)+1)*(-P846/($M$1*3/2)+1)-1*(-P846/($M$1*3/2)+1)*(-P846/($M$1*3/2)+1)+(-P846/($M$1*3/2)+1)+1)</f>
        <v>0.47065591274032</v>
      </c>
      <c r="R846" s="2" t="n">
        <f aca="false">+P846*P846*P846*0.613*Q846*$M$4</f>
        <v>105.794914060443</v>
      </c>
      <c r="S846" s="3" t="n">
        <f aca="false">+P846*P846*P846*0.613*Q846*$M$4*24</f>
        <v>2539.07793745063</v>
      </c>
      <c r="T846" s="3" t="n">
        <f aca="false">+P846*P846*P846*0.613*$M$2*$M$4*24</f>
        <v>2964.62429543246</v>
      </c>
      <c r="U846" s="3"/>
      <c r="V846" s="3"/>
    </row>
    <row r="847" customFormat="false" ht="12.8" hidden="false" customHeight="false" outlineLevel="0" collapsed="false">
      <c r="D847" s="1"/>
      <c r="E847" s="1"/>
      <c r="F847" s="1"/>
      <c r="H847" s="1"/>
      <c r="I847" s="1"/>
      <c r="N847" s="1" t="n">
        <v>20220425</v>
      </c>
      <c r="O847" s="1" t="n">
        <v>31</v>
      </c>
      <c r="P847" s="1" t="n">
        <f aca="false">+O847/10</f>
        <v>3.1</v>
      </c>
      <c r="Q847" s="2" t="n">
        <f aca="false">+($M$2/0.593)*0.5*(-1*(-P847/($M$1*3/2)+1)*(-P847/($M$1*3/2)+1)*(-P847/($M$1*3/2)+1)-1*(-P847/($M$1*3/2)+1)*(-P847/($M$1*3/2)+1)+(-P847/($M$1*3/2)+1)+1)</f>
        <v>0.29653035743398</v>
      </c>
      <c r="R847" s="2" t="n">
        <f aca="false">+P847*P847*P847*0.613*Q847*$M$4</f>
        <v>8.33183086407682</v>
      </c>
      <c r="S847" s="3" t="n">
        <f aca="false">+P847*P847*P847*0.613*Q847*$M$4*24</f>
        <v>199.963940737844</v>
      </c>
      <c r="T847" s="3" t="n">
        <f aca="false">+P847*P847*P847*0.613*$M$2*$M$4*24</f>
        <v>370.578036929057</v>
      </c>
      <c r="U847" s="3"/>
      <c r="V847" s="3"/>
    </row>
    <row r="848" customFormat="false" ht="12.8" hidden="false" customHeight="false" outlineLevel="0" collapsed="false">
      <c r="D848" s="1"/>
      <c r="E848" s="1"/>
      <c r="F848" s="1"/>
      <c r="H848" s="1"/>
      <c r="I848" s="1"/>
      <c r="N848" s="1" t="n">
        <v>20220426</v>
      </c>
      <c r="O848" s="1" t="n">
        <v>43</v>
      </c>
      <c r="P848" s="1" t="n">
        <f aca="false">+O848/10</f>
        <v>4.3</v>
      </c>
      <c r="Q848" s="2" t="n">
        <f aca="false">+($M$2/0.593)*0.5*(-1*(-P848/($M$1*3/2)+1)*(-P848/($M$1*3/2)+1)*(-P848/($M$1*3/2)+1)-1*(-P848/($M$1*3/2)+1)*(-P848/($M$1*3/2)+1)+(-P848/($M$1*3/2)+1)+1)</f>
        <v>0.377291525806536</v>
      </c>
      <c r="R848" s="2" t="n">
        <f aca="false">+P848*P848*P848*0.613*Q848*$M$4</f>
        <v>28.2923238197351</v>
      </c>
      <c r="S848" s="3" t="n">
        <f aca="false">+P848*P848*P848*0.613*Q848*$M$4*24</f>
        <v>679.015771673643</v>
      </c>
      <c r="T848" s="3" t="n">
        <f aca="false">+P848*P848*P848*0.613*$M$2*$M$4*24</f>
        <v>989.008357628766</v>
      </c>
      <c r="U848" s="3"/>
      <c r="V848" s="3"/>
    </row>
    <row r="849" customFormat="false" ht="12.8" hidden="false" customHeight="false" outlineLevel="0" collapsed="false">
      <c r="D849" s="1"/>
      <c r="E849" s="1"/>
      <c r="F849" s="1"/>
      <c r="H849" s="1"/>
      <c r="I849" s="1"/>
      <c r="N849" s="1" t="n">
        <v>20220427</v>
      </c>
      <c r="O849" s="1" t="n">
        <v>24</v>
      </c>
      <c r="P849" s="1" t="n">
        <f aca="false">+O849/10</f>
        <v>2.4</v>
      </c>
      <c r="Q849" s="2" t="n">
        <f aca="false">+($M$2/0.593)*0.5*(-1*(-P849/($M$1*3/2)+1)*(-P849/($M$1*3/2)+1)*(-P849/($M$1*3/2)+1)-1*(-P849/($M$1*3/2)+1)*(-P849/($M$1*3/2)+1)+(-P849/($M$1*3/2)+1)+1)</f>
        <v>0.241028282898301</v>
      </c>
      <c r="R849" s="2" t="n">
        <f aca="false">+P849*P849*P849*0.613*Q849*$M$4</f>
        <v>3.14259152231951</v>
      </c>
      <c r="S849" s="3" t="n">
        <f aca="false">+P849*P849*P849*0.613*Q849*$M$4*24</f>
        <v>75.4221965356683</v>
      </c>
      <c r="T849" s="3" t="n">
        <f aca="false">+P849*P849*P849*0.613*$M$2*$M$4*24</f>
        <v>171.960349854227</v>
      </c>
      <c r="U849" s="3"/>
      <c r="V849" s="3"/>
    </row>
    <row r="850" customFormat="false" ht="12.8" hidden="false" customHeight="false" outlineLevel="0" collapsed="false">
      <c r="D850" s="1"/>
      <c r="E850" s="1"/>
      <c r="F850" s="1"/>
      <c r="H850" s="1"/>
      <c r="I850" s="1"/>
      <c r="N850" s="1" t="n">
        <v>20220428</v>
      </c>
      <c r="O850" s="1" t="n">
        <v>31</v>
      </c>
      <c r="P850" s="1" t="n">
        <f aca="false">+O850/10</f>
        <v>3.1</v>
      </c>
      <c r="Q850" s="2" t="n">
        <f aca="false">+($M$2/0.593)*0.5*(-1*(-P850/($M$1*3/2)+1)*(-P850/($M$1*3/2)+1)*(-P850/($M$1*3/2)+1)-1*(-P850/($M$1*3/2)+1)*(-P850/($M$1*3/2)+1)+(-P850/($M$1*3/2)+1)+1)</f>
        <v>0.29653035743398</v>
      </c>
      <c r="R850" s="2" t="n">
        <f aca="false">+P850*P850*P850*0.613*Q850*$M$4</f>
        <v>8.33183086407682</v>
      </c>
      <c r="S850" s="3" t="n">
        <f aca="false">+P850*P850*P850*0.613*Q850*$M$4*24</f>
        <v>199.963940737844</v>
      </c>
      <c r="T850" s="3" t="n">
        <f aca="false">+P850*P850*P850*0.613*$M$2*$M$4*24</f>
        <v>370.578036929057</v>
      </c>
      <c r="U850" s="3"/>
      <c r="V850" s="3"/>
    </row>
    <row r="851" customFormat="false" ht="12.8" hidden="false" customHeight="false" outlineLevel="0" collapsed="false">
      <c r="D851" s="1"/>
      <c r="E851" s="1"/>
      <c r="F851" s="1"/>
      <c r="H851" s="1"/>
      <c r="I851" s="1"/>
      <c r="N851" s="1" t="n">
        <v>20220429</v>
      </c>
      <c r="O851" s="1" t="n">
        <v>40</v>
      </c>
      <c r="P851" s="1" t="n">
        <f aca="false">+O851/10</f>
        <v>4</v>
      </c>
      <c r="Q851" s="2" t="n">
        <f aca="false">+($M$2/0.593)*0.5*(-1*(-P851/($M$1*3/2)+1)*(-P851/($M$1*3/2)+1)*(-P851/($M$1*3/2)+1)-1*(-P851/($M$1*3/2)+1)*(-P851/($M$1*3/2)+1)+(-P851/($M$1*3/2)+1)+1)</f>
        <v>0.358753516022563</v>
      </c>
      <c r="R851" s="2" t="n">
        <f aca="false">+P851*P851*P851*0.613*Q851*$M$4</f>
        <v>21.6552071634028</v>
      </c>
      <c r="S851" s="3" t="n">
        <f aca="false">+P851*P851*P851*0.613*Q851*$M$4*24</f>
        <v>519.724971921668</v>
      </c>
      <c r="T851" s="3" t="n">
        <f aca="false">+P851*P851*P851*0.613*$M$2*$M$4*24</f>
        <v>796.112730806608</v>
      </c>
      <c r="U851" s="3"/>
      <c r="V851" s="3"/>
    </row>
    <row r="852" customFormat="false" ht="12.8" hidden="false" customHeight="false" outlineLevel="0" collapsed="false">
      <c r="D852" s="1"/>
      <c r="E852" s="1"/>
      <c r="F852" s="1"/>
      <c r="H852" s="1"/>
      <c r="I852" s="1"/>
      <c r="N852" s="1" t="n">
        <v>20220430</v>
      </c>
      <c r="O852" s="1" t="n">
        <v>28</v>
      </c>
      <c r="P852" s="1" t="n">
        <f aca="false">+O852/10</f>
        <v>2.8</v>
      </c>
      <c r="Q852" s="2" t="n">
        <f aca="false">+($M$2/0.593)*0.5*(-1*(-P852/($M$1*3/2)+1)*(-P852/($M$1*3/2)+1)*(-P852/($M$1*3/2)+1)-1*(-P852/($M$1*3/2)+1)*(-P852/($M$1*3/2)+1)+(-P852/($M$1*3/2)+1)+1)</f>
        <v>0.273522219542264</v>
      </c>
      <c r="R852" s="2" t="n">
        <f aca="false">+P852*P852*P852*0.613*Q852*$M$4</f>
        <v>5.66308276228817</v>
      </c>
      <c r="S852" s="3" t="n">
        <f aca="false">+P852*P852*P852*0.613*Q852*$M$4*24</f>
        <v>135.913986294916</v>
      </c>
      <c r="T852" s="3" t="n">
        <f aca="false">+P852*P852*P852*0.613*$M$2*$M$4*24</f>
        <v>273.066666666667</v>
      </c>
      <c r="U852" s="3" t="n">
        <f aca="false">SUM(S823:S852)</f>
        <v>43337.1424960894</v>
      </c>
      <c r="V852" s="3" t="n">
        <f aca="false">SUM(T823:T852)</f>
        <v>50316.3148688046</v>
      </c>
    </row>
    <row r="853" customFormat="false" ht="12.8" hidden="false" customHeight="false" outlineLevel="0" collapsed="false">
      <c r="D853" s="1"/>
      <c r="E853" s="1"/>
      <c r="F853" s="1"/>
      <c r="H853" s="1"/>
      <c r="I853" s="1"/>
      <c r="N853" s="1" t="n">
        <v>20220501</v>
      </c>
      <c r="O853" s="1" t="n">
        <v>16</v>
      </c>
      <c r="P853" s="1" t="n">
        <f aca="false">+O853/10</f>
        <v>1.6</v>
      </c>
      <c r="Q853" s="2" t="n">
        <f aca="false">+($M$2/0.593)*0.5*(-1*(-P853/($M$1*3/2)+1)*(-P853/($M$1*3/2)+1)*(-P853/($M$1*3/2)+1)-1*(-P853/($M$1*3/2)+1)*(-P853/($M$1*3/2)+1)+(-P853/($M$1*3/2)+1)+1)</f>
        <v>0.169641907231382</v>
      </c>
      <c r="R853" s="2" t="n">
        <f aca="false">+P853*P853*P853*0.613*Q853*$M$4</f>
        <v>0.655359043910791</v>
      </c>
      <c r="S853" s="3" t="n">
        <f aca="false">+P853*P853*P853*0.613*Q853*$M$4*24</f>
        <v>15.728617053859</v>
      </c>
      <c r="T853" s="3" t="n">
        <f aca="false">+P853*P853*P853*0.613*$M$2*$M$4*24</f>
        <v>50.9512147716229</v>
      </c>
      <c r="U853" s="3"/>
      <c r="V853" s="3"/>
    </row>
    <row r="854" customFormat="false" ht="12.8" hidden="false" customHeight="false" outlineLevel="0" collapsed="false">
      <c r="D854" s="1"/>
      <c r="E854" s="1"/>
      <c r="F854" s="1"/>
      <c r="H854" s="1"/>
      <c r="I854" s="1"/>
      <c r="N854" s="1" t="n">
        <v>20220502</v>
      </c>
      <c r="O854" s="1" t="n">
        <v>27</v>
      </c>
      <c r="P854" s="1" t="n">
        <f aca="false">+O854/10</f>
        <v>2.7</v>
      </c>
      <c r="Q854" s="2" t="n">
        <f aca="false">+($M$2/0.593)*0.5*(-1*(-P854/($M$1*3/2)+1)*(-P854/($M$1*3/2)+1)*(-P854/($M$1*3/2)+1)-1*(-P854/($M$1*3/2)+1)*(-P854/($M$1*3/2)+1)+(-P854/($M$1*3/2)+1)+1)</f>
        <v>0.265594774905897</v>
      </c>
      <c r="R854" s="2" t="n">
        <f aca="false">+P854*P854*P854*0.613*Q854*$M$4</f>
        <v>4.93056878524405</v>
      </c>
      <c r="S854" s="3" t="n">
        <f aca="false">+P854*P854*P854*0.613*Q854*$M$4*24</f>
        <v>118.333650845857</v>
      </c>
      <c r="T854" s="3" t="n">
        <f aca="false">+P854*P854*P854*0.613*$M$2*$M$4*24</f>
        <v>244.841982507289</v>
      </c>
      <c r="U854" s="3"/>
      <c r="V854" s="3"/>
    </row>
    <row r="855" customFormat="false" ht="12.8" hidden="false" customHeight="false" outlineLevel="0" collapsed="false">
      <c r="D855" s="1"/>
      <c r="E855" s="1"/>
      <c r="F855" s="1"/>
      <c r="H855" s="1"/>
      <c r="I855" s="1"/>
      <c r="N855" s="1" t="n">
        <v>20220503</v>
      </c>
      <c r="O855" s="1" t="n">
        <v>31</v>
      </c>
      <c r="P855" s="1" t="n">
        <f aca="false">+O855/10</f>
        <v>3.1</v>
      </c>
      <c r="Q855" s="2" t="n">
        <f aca="false">+($M$2/0.593)*0.5*(-1*(-P855/($M$1*3/2)+1)*(-P855/($M$1*3/2)+1)*(-P855/($M$1*3/2)+1)-1*(-P855/($M$1*3/2)+1)*(-P855/($M$1*3/2)+1)+(-P855/($M$1*3/2)+1)+1)</f>
        <v>0.29653035743398</v>
      </c>
      <c r="R855" s="2" t="n">
        <f aca="false">+P855*P855*P855*0.613*Q855*$M$4</f>
        <v>8.33183086407682</v>
      </c>
      <c r="S855" s="3" t="n">
        <f aca="false">+P855*P855*P855*0.613*Q855*$M$4*24</f>
        <v>199.963940737844</v>
      </c>
      <c r="T855" s="3" t="n">
        <f aca="false">+P855*P855*P855*0.613*$M$2*$M$4*24</f>
        <v>370.578036929057</v>
      </c>
      <c r="U855" s="3"/>
      <c r="V855" s="3"/>
    </row>
    <row r="856" customFormat="false" ht="12.8" hidden="false" customHeight="false" outlineLevel="0" collapsed="false">
      <c r="D856" s="1"/>
      <c r="E856" s="1"/>
      <c r="F856" s="1"/>
      <c r="H856" s="1"/>
      <c r="I856" s="1"/>
      <c r="N856" s="1" t="n">
        <v>20220504</v>
      </c>
      <c r="O856" s="1" t="n">
        <v>21</v>
      </c>
      <c r="P856" s="1" t="n">
        <f aca="false">+O856/10</f>
        <v>2.1</v>
      </c>
      <c r="Q856" s="2" t="n">
        <f aca="false">+($M$2/0.593)*0.5*(-1*(-P856/($M$1*3/2)+1)*(-P856/($M$1*3/2)+1)*(-P856/($M$1*3/2)+1)-1*(-P856/($M$1*3/2)+1)*(-P856/($M$1*3/2)+1)+(-P856/($M$1*3/2)+1)+1)</f>
        <v>0.215270610621306</v>
      </c>
      <c r="R856" s="2" t="n">
        <f aca="false">+P856*P856*P856*0.613*Q856*$M$4</f>
        <v>1.88030728873899</v>
      </c>
      <c r="S856" s="3" t="n">
        <f aca="false">+P856*P856*P856*0.613*Q856*$M$4*24</f>
        <v>45.1273749297358</v>
      </c>
      <c r="T856" s="3" t="n">
        <f aca="false">+P856*P856*P856*0.613*$M$2*$M$4*24</f>
        <v>115.2</v>
      </c>
      <c r="U856" s="3"/>
      <c r="V856" s="3"/>
    </row>
    <row r="857" customFormat="false" ht="12.8" hidden="false" customHeight="false" outlineLevel="0" collapsed="false">
      <c r="D857" s="1"/>
      <c r="E857" s="1"/>
      <c r="F857" s="1"/>
      <c r="H857" s="1"/>
      <c r="I857" s="1"/>
      <c r="N857" s="1" t="n">
        <v>20220505</v>
      </c>
      <c r="O857" s="1" t="n">
        <v>16</v>
      </c>
      <c r="P857" s="1" t="n">
        <f aca="false">+O857/10</f>
        <v>1.6</v>
      </c>
      <c r="Q857" s="2" t="n">
        <f aca="false">+($M$2/0.593)*0.5*(-1*(-P857/($M$1*3/2)+1)*(-P857/($M$1*3/2)+1)*(-P857/($M$1*3/2)+1)-1*(-P857/($M$1*3/2)+1)*(-P857/($M$1*3/2)+1)+(-P857/($M$1*3/2)+1)+1)</f>
        <v>0.169641907231382</v>
      </c>
      <c r="R857" s="2" t="n">
        <f aca="false">+P857*P857*P857*0.613*Q857*$M$4</f>
        <v>0.655359043910791</v>
      </c>
      <c r="S857" s="3" t="n">
        <f aca="false">+P857*P857*P857*0.613*Q857*$M$4*24</f>
        <v>15.728617053859</v>
      </c>
      <c r="T857" s="3" t="n">
        <f aca="false">+P857*P857*P857*0.613*$M$2*$M$4*24</f>
        <v>50.9512147716229</v>
      </c>
      <c r="U857" s="3"/>
      <c r="V857" s="3"/>
    </row>
    <row r="858" customFormat="false" ht="12.8" hidden="false" customHeight="false" outlineLevel="0" collapsed="false">
      <c r="D858" s="1"/>
      <c r="E858" s="1"/>
      <c r="F858" s="1"/>
      <c r="H858" s="1"/>
      <c r="I858" s="1"/>
      <c r="N858" s="1" t="n">
        <v>20220506</v>
      </c>
      <c r="O858" s="1" t="n">
        <v>15</v>
      </c>
      <c r="P858" s="1" t="n">
        <f aca="false">+O858/10</f>
        <v>1.5</v>
      </c>
      <c r="Q858" s="2" t="n">
        <f aca="false">+($M$2/0.593)*0.5*(-1*(-P858/($M$1*3/2)+1)*(-P858/($M$1*3/2)+1)*(-P858/($M$1*3/2)+1)-1*(-P858/($M$1*3/2)+1)*(-P858/($M$1*3/2)+1)+(-P858/($M$1*3/2)+1)+1)</f>
        <v>0.16010487491916</v>
      </c>
      <c r="R858" s="2" t="n">
        <f aca="false">+P858*P858*P858*0.613*Q858*$M$4</f>
        <v>0.509641206809164</v>
      </c>
      <c r="S858" s="3" t="n">
        <f aca="false">+P858*P858*P858*0.613*Q858*$M$4*24</f>
        <v>12.2313889634199</v>
      </c>
      <c r="T858" s="3" t="n">
        <f aca="false">+P858*P858*P858*0.613*$M$2*$M$4*24</f>
        <v>41.9825072886297</v>
      </c>
      <c r="U858" s="3"/>
      <c r="V858" s="3"/>
    </row>
    <row r="859" customFormat="false" ht="12.8" hidden="false" customHeight="false" outlineLevel="0" collapsed="false">
      <c r="D859" s="1"/>
      <c r="E859" s="1"/>
      <c r="F859" s="1"/>
      <c r="H859" s="1"/>
      <c r="I859" s="1"/>
      <c r="N859" s="1" t="n">
        <v>20220507</v>
      </c>
      <c r="O859" s="1" t="n">
        <v>27</v>
      </c>
      <c r="P859" s="1" t="n">
        <f aca="false">+O859/10</f>
        <v>2.7</v>
      </c>
      <c r="Q859" s="2" t="n">
        <f aca="false">+($M$2/0.593)*0.5*(-1*(-P859/($M$1*3/2)+1)*(-P859/($M$1*3/2)+1)*(-P859/($M$1*3/2)+1)-1*(-P859/($M$1*3/2)+1)*(-P859/($M$1*3/2)+1)+(-P859/($M$1*3/2)+1)+1)</f>
        <v>0.265594774905897</v>
      </c>
      <c r="R859" s="2" t="n">
        <f aca="false">+P859*P859*P859*0.613*Q859*$M$4</f>
        <v>4.93056878524405</v>
      </c>
      <c r="S859" s="3" t="n">
        <f aca="false">+P859*P859*P859*0.613*Q859*$M$4*24</f>
        <v>118.333650845857</v>
      </c>
      <c r="T859" s="3" t="n">
        <f aca="false">+P859*P859*P859*0.613*$M$2*$M$4*24</f>
        <v>244.841982507289</v>
      </c>
      <c r="U859" s="3"/>
      <c r="V859" s="3"/>
    </row>
    <row r="860" customFormat="false" ht="12.8" hidden="false" customHeight="false" outlineLevel="0" collapsed="false">
      <c r="D860" s="1"/>
      <c r="E860" s="1"/>
      <c r="F860" s="1"/>
      <c r="H860" s="1"/>
      <c r="I860" s="1"/>
      <c r="N860" s="1" t="n">
        <v>20220508</v>
      </c>
      <c r="O860" s="1" t="n">
        <v>40</v>
      </c>
      <c r="P860" s="1" t="n">
        <f aca="false">+O860/10</f>
        <v>4</v>
      </c>
      <c r="Q860" s="2" t="n">
        <f aca="false">+($M$2/0.593)*0.5*(-1*(-P860/($M$1*3/2)+1)*(-P860/($M$1*3/2)+1)*(-P860/($M$1*3/2)+1)-1*(-P860/($M$1*3/2)+1)*(-P860/($M$1*3/2)+1)+(-P860/($M$1*3/2)+1)+1)</f>
        <v>0.358753516022563</v>
      </c>
      <c r="R860" s="2" t="n">
        <f aca="false">+P860*P860*P860*0.613*Q860*$M$4</f>
        <v>21.6552071634028</v>
      </c>
      <c r="S860" s="3" t="n">
        <f aca="false">+P860*P860*P860*0.613*Q860*$M$4*24</f>
        <v>519.724971921668</v>
      </c>
      <c r="T860" s="3" t="n">
        <f aca="false">+P860*P860*P860*0.613*$M$2*$M$4*24</f>
        <v>796.112730806608</v>
      </c>
      <c r="U860" s="3"/>
      <c r="V860" s="3"/>
    </row>
    <row r="861" customFormat="false" ht="12.8" hidden="false" customHeight="false" outlineLevel="0" collapsed="false">
      <c r="D861" s="1"/>
      <c r="E861" s="1"/>
      <c r="F861" s="1"/>
      <c r="H861" s="1"/>
      <c r="I861" s="1"/>
      <c r="N861" s="1" t="n">
        <v>20220509</v>
      </c>
      <c r="O861" s="1" t="n">
        <v>19</v>
      </c>
      <c r="P861" s="1" t="n">
        <f aca="false">+O861/10</f>
        <v>1.9</v>
      </c>
      <c r="Q861" s="2" t="n">
        <f aca="false">+($M$2/0.593)*0.5*(-1*(-P861/($M$1*3/2)+1)*(-P861/($M$1*3/2)+1)*(-P861/($M$1*3/2)+1)-1*(-P861/($M$1*3/2)+1)*(-P861/($M$1*3/2)+1)+(-P861/($M$1*3/2)+1)+1)</f>
        <v>0.197427574590686</v>
      </c>
      <c r="R861" s="2" t="n">
        <f aca="false">+P861*P861*P861*0.613*Q861*$M$4</f>
        <v>1.2771879596706</v>
      </c>
      <c r="S861" s="3" t="n">
        <f aca="false">+P861*P861*P861*0.613*Q861*$M$4*24</f>
        <v>30.6525110320943</v>
      </c>
      <c r="T861" s="3" t="n">
        <f aca="false">+P861*P861*P861*0.613*$M$2*$M$4*24</f>
        <v>85.3208940719145</v>
      </c>
      <c r="U861" s="3"/>
      <c r="V861" s="3"/>
    </row>
    <row r="862" customFormat="false" ht="12.8" hidden="false" customHeight="false" outlineLevel="0" collapsed="false">
      <c r="D862" s="1"/>
      <c r="E862" s="1"/>
      <c r="F862" s="1"/>
      <c r="H862" s="1"/>
      <c r="I862" s="1"/>
      <c r="N862" s="1" t="n">
        <v>20220510</v>
      </c>
      <c r="O862" s="1" t="n">
        <v>43</v>
      </c>
      <c r="P862" s="1" t="n">
        <f aca="false">+O862/10</f>
        <v>4.3</v>
      </c>
      <c r="Q862" s="2" t="n">
        <f aca="false">+($M$2/0.593)*0.5*(-1*(-P862/($M$1*3/2)+1)*(-P862/($M$1*3/2)+1)*(-P862/($M$1*3/2)+1)-1*(-P862/($M$1*3/2)+1)*(-P862/($M$1*3/2)+1)+(-P862/($M$1*3/2)+1)+1)</f>
        <v>0.377291525806536</v>
      </c>
      <c r="R862" s="2" t="n">
        <f aca="false">+P862*P862*P862*0.613*Q862*$M$4</f>
        <v>28.2923238197351</v>
      </c>
      <c r="S862" s="3" t="n">
        <f aca="false">+P862*P862*P862*0.613*Q862*$M$4*24</f>
        <v>679.015771673643</v>
      </c>
      <c r="T862" s="3" t="n">
        <f aca="false">+P862*P862*P862*0.613*$M$2*$M$4*24</f>
        <v>989.008357628766</v>
      </c>
      <c r="U862" s="3"/>
      <c r="V862" s="3"/>
    </row>
    <row r="863" customFormat="false" ht="12.8" hidden="false" customHeight="false" outlineLevel="0" collapsed="false">
      <c r="D863" s="1"/>
      <c r="E863" s="1"/>
      <c r="F863" s="1"/>
      <c r="H863" s="1"/>
      <c r="I863" s="1"/>
      <c r="N863" s="1" t="n">
        <v>20220511</v>
      </c>
      <c r="O863" s="1" t="n">
        <v>52</v>
      </c>
      <c r="P863" s="1" t="n">
        <f aca="false">+O863/10</f>
        <v>5.2</v>
      </c>
      <c r="Q863" s="2" t="n">
        <f aca="false">+($M$2/0.593)*0.5*(-1*(-P863/($M$1*3/2)+1)*(-P863/($M$1*3/2)+1)*(-P863/($M$1*3/2)+1)-1*(-P863/($M$1*3/2)+1)*(-P863/($M$1*3/2)+1)+(-P863/($M$1*3/2)+1)+1)</f>
        <v>0.426565402111657</v>
      </c>
      <c r="R863" s="2" t="n">
        <f aca="false">+P863*P863*P863*0.613*Q863*$M$4</f>
        <v>56.5694376232934</v>
      </c>
      <c r="S863" s="3" t="n">
        <f aca="false">+P863*P863*P863*0.613*Q863*$M$4*24</f>
        <v>1357.66650295904</v>
      </c>
      <c r="T863" s="3" t="n">
        <f aca="false">+P863*P863*P863*0.613*$M$2*$M$4*24</f>
        <v>1749.05966958212</v>
      </c>
      <c r="U863" s="3"/>
      <c r="V863" s="3"/>
    </row>
    <row r="864" customFormat="false" ht="12.8" hidden="false" customHeight="false" outlineLevel="0" collapsed="false">
      <c r="D864" s="1"/>
      <c r="E864" s="1"/>
      <c r="F864" s="1"/>
      <c r="H864" s="1"/>
      <c r="I864" s="1"/>
      <c r="N864" s="1" t="n">
        <v>20220512</v>
      </c>
      <c r="O864" s="1" t="n">
        <v>32</v>
      </c>
      <c r="P864" s="1" t="n">
        <f aca="false">+O864/10</f>
        <v>3.2</v>
      </c>
      <c r="Q864" s="2" t="n">
        <f aca="false">+($M$2/0.593)*0.5*(-1*(-P864/($M$1*3/2)+1)*(-P864/($M$1*3/2)+1)*(-P864/($M$1*3/2)+1)-1*(-P864/($M$1*3/2)+1)*(-P864/($M$1*3/2)+1)+(-P864/($M$1*3/2)+1)+1)</f>
        <v>0.303944043316163</v>
      </c>
      <c r="R864" s="2" t="n">
        <f aca="false">+P864*P864*P864*0.613*Q864*$M$4</f>
        <v>9.3935504914301</v>
      </c>
      <c r="S864" s="3" t="n">
        <f aca="false">+P864*P864*P864*0.613*Q864*$M$4*24</f>
        <v>225.445211794322</v>
      </c>
      <c r="T864" s="3" t="n">
        <f aca="false">+P864*P864*P864*0.613*$M$2*$M$4*24</f>
        <v>407.609718172984</v>
      </c>
      <c r="U864" s="3"/>
      <c r="V864" s="3"/>
    </row>
    <row r="865" customFormat="false" ht="12.8" hidden="false" customHeight="false" outlineLevel="0" collapsed="false">
      <c r="D865" s="1"/>
      <c r="E865" s="1"/>
      <c r="F865" s="1"/>
      <c r="H865" s="1"/>
      <c r="I865" s="1"/>
      <c r="N865" s="1" t="n">
        <v>20220513</v>
      </c>
      <c r="O865" s="1" t="n">
        <v>45</v>
      </c>
      <c r="P865" s="1" t="n">
        <f aca="false">+O865/10</f>
        <v>4.5</v>
      </c>
      <c r="Q865" s="2" t="n">
        <f aca="false">+($M$2/0.593)*0.5*(-1*(-P865/($M$1*3/2)+1)*(-P865/($M$1*3/2)+1)*(-P865/($M$1*3/2)+1)-1*(-P865/($M$1*3/2)+1)*(-P865/($M$1*3/2)+1)+(-P865/($M$1*3/2)+1)+1)</f>
        <v>0.389054846053559</v>
      </c>
      <c r="R865" s="2" t="n">
        <f aca="false">+P865*P865*P865*0.613*Q865*$M$4</f>
        <v>33.4375595787492</v>
      </c>
      <c r="S865" s="3" t="n">
        <f aca="false">+P865*P865*P865*0.613*Q865*$M$4*24</f>
        <v>802.501429889982</v>
      </c>
      <c r="T865" s="3" t="n">
        <f aca="false">+P865*P865*P865*0.613*$M$2*$M$4*24</f>
        <v>1133.527696793</v>
      </c>
      <c r="U865" s="3"/>
      <c r="V865" s="3"/>
    </row>
    <row r="866" customFormat="false" ht="12.8" hidden="false" customHeight="false" outlineLevel="0" collapsed="false">
      <c r="D866" s="1"/>
      <c r="E866" s="1"/>
      <c r="F866" s="1"/>
      <c r="H866" s="1"/>
      <c r="I866" s="1"/>
      <c r="N866" s="1" t="n">
        <v>20220514</v>
      </c>
      <c r="O866" s="1" t="n">
        <v>26</v>
      </c>
      <c r="P866" s="1" t="n">
        <f aca="false">+O866/10</f>
        <v>2.6</v>
      </c>
      <c r="Q866" s="2" t="n">
        <f aca="false">+($M$2/0.593)*0.5*(-1*(-P866/($M$1*3/2)+1)*(-P866/($M$1*3/2)+1)*(-P866/($M$1*3/2)+1)-1*(-P866/($M$1*3/2)+1)*(-P866/($M$1*3/2)+1)+(-P866/($M$1*3/2)+1)+1)</f>
        <v>0.257537111637928</v>
      </c>
      <c r="R866" s="2" t="n">
        <f aca="false">+P866*P866*P866*0.613*Q866*$M$4</f>
        <v>4.26919573773573</v>
      </c>
      <c r="S866" s="3" t="n">
        <f aca="false">+P866*P866*P866*0.613*Q866*$M$4*24</f>
        <v>102.460697705658</v>
      </c>
      <c r="T866" s="3" t="n">
        <f aca="false">+P866*P866*P866*0.613*$M$2*$M$4*24</f>
        <v>218.632458697765</v>
      </c>
      <c r="U866" s="3"/>
      <c r="V866" s="3"/>
    </row>
    <row r="867" customFormat="false" ht="12.8" hidden="false" customHeight="false" outlineLevel="0" collapsed="false">
      <c r="D867" s="1"/>
      <c r="E867" s="1"/>
      <c r="F867" s="1"/>
      <c r="H867" s="1"/>
      <c r="I867" s="1"/>
      <c r="N867" s="1" t="n">
        <v>20220515</v>
      </c>
      <c r="O867" s="1" t="n">
        <v>33</v>
      </c>
      <c r="P867" s="1" t="n">
        <f aca="false">+O867/10</f>
        <v>3.3</v>
      </c>
      <c r="Q867" s="2" t="n">
        <f aca="false">+($M$2/0.593)*0.5*(-1*(-P867/($M$1*3/2)+1)*(-P867/($M$1*3/2)+1)*(-P867/($M$1*3/2)+1)-1*(-P867/($M$1*3/2)+1)*(-P867/($M$1*3/2)+1)+(-P867/($M$1*3/2)+1)+1)</f>
        <v>0.311231068452854</v>
      </c>
      <c r="R867" s="2" t="n">
        <f aca="false">+P867*P867*P867*0.613*Q867*$M$4</f>
        <v>10.5489920715165</v>
      </c>
      <c r="S867" s="3" t="n">
        <f aca="false">+P867*P867*P867*0.613*Q867*$M$4*24</f>
        <v>253.175809716396</v>
      </c>
      <c r="T867" s="3" t="n">
        <f aca="false">+P867*P867*P867*0.613*$M$2*$M$4*24</f>
        <v>447.029737609329</v>
      </c>
      <c r="U867" s="3"/>
      <c r="V867" s="3"/>
    </row>
    <row r="868" customFormat="false" ht="12.8" hidden="false" customHeight="false" outlineLevel="0" collapsed="false">
      <c r="D868" s="1"/>
      <c r="E868" s="1"/>
      <c r="F868" s="1"/>
      <c r="H868" s="1"/>
      <c r="I868" s="1"/>
      <c r="N868" s="1" t="n">
        <v>20220516</v>
      </c>
      <c r="O868" s="1" t="n">
        <v>34</v>
      </c>
      <c r="P868" s="1" t="n">
        <f aca="false">+O868/10</f>
        <v>3.4</v>
      </c>
      <c r="Q868" s="2" t="n">
        <f aca="false">+($M$2/0.593)*0.5*(-1*(-P868/($M$1*3/2)+1)*(-P868/($M$1*3/2)+1)*(-P868/($M$1*3/2)+1)-1*(-P868/($M$1*3/2)+1)*(-P868/($M$1*3/2)+1)+(-P868/($M$1*3/2)+1)+1)</f>
        <v>0.318392144421275</v>
      </c>
      <c r="R868" s="2" t="n">
        <f aca="false">+P868*P868*P868*0.613*Q868*$M$4</f>
        <v>11.8028067871346</v>
      </c>
      <c r="S868" s="3" t="n">
        <f aca="false">+P868*P868*P868*0.613*Q868*$M$4*24</f>
        <v>283.26736289123</v>
      </c>
      <c r="T868" s="3" t="n">
        <f aca="false">+P868*P868*P868*0.613*$M$2*$M$4*24</f>
        <v>488.912730806608</v>
      </c>
      <c r="U868" s="3"/>
      <c r="V868" s="3"/>
    </row>
    <row r="869" customFormat="false" ht="12.8" hidden="false" customHeight="false" outlineLevel="0" collapsed="false">
      <c r="D869" s="1"/>
      <c r="E869" s="1"/>
      <c r="F869" s="1"/>
      <c r="H869" s="1"/>
      <c r="I869" s="1"/>
      <c r="N869" s="1" t="n">
        <v>20220517</v>
      </c>
      <c r="O869" s="1" t="n">
        <v>20</v>
      </c>
      <c r="P869" s="1" t="n">
        <f aca="false">+O869/10</f>
        <v>2</v>
      </c>
      <c r="Q869" s="2" t="n">
        <f aca="false">+($M$2/0.593)*0.5*(-1*(-P869/($M$1*3/2)+1)*(-P869/($M$1*3/2)+1)*(-P869/($M$1*3/2)+1)-1*(-P869/($M$1*3/2)+1)*(-P869/($M$1*3/2)+1)+(-P869/($M$1*3/2)+1)+1)</f>
        <v>0.206416692442073</v>
      </c>
      <c r="R869" s="2" t="n">
        <f aca="false">+P869*P869*P869*0.613*Q869*$M$4</f>
        <v>1.5574747135497</v>
      </c>
      <c r="S869" s="3" t="n">
        <f aca="false">+P869*P869*P869*0.613*Q869*$M$4*24</f>
        <v>37.3793931251927</v>
      </c>
      <c r="T869" s="3" t="n">
        <f aca="false">+P869*P869*P869*0.613*$M$2*$M$4*24</f>
        <v>99.514091350826</v>
      </c>
      <c r="U869" s="3"/>
      <c r="V869" s="3"/>
    </row>
    <row r="870" customFormat="false" ht="12.8" hidden="false" customHeight="false" outlineLevel="0" collapsed="false">
      <c r="D870" s="1"/>
      <c r="E870" s="1"/>
      <c r="F870" s="1"/>
      <c r="H870" s="1"/>
      <c r="I870" s="1"/>
      <c r="N870" s="1" t="n">
        <v>20220518</v>
      </c>
      <c r="O870" s="1" t="n">
        <v>25</v>
      </c>
      <c r="P870" s="1" t="n">
        <f aca="false">+O870/10</f>
        <v>2.5</v>
      </c>
      <c r="Q870" s="2" t="n">
        <f aca="false">+($M$2/0.593)*0.5*(-1*(-P870/($M$1*3/2)+1)*(-P870/($M$1*3/2)+1)*(-P870/($M$1*3/2)+1)-1*(-P870/($M$1*3/2)+1)*(-P870/($M$1*3/2)+1)+(-P870/($M$1*3/2)+1)+1)</f>
        <v>0.249348518161137</v>
      </c>
      <c r="R870" s="2" t="n">
        <f aca="false">+P870*P870*P870*0.613*Q870*$M$4</f>
        <v>3.67462495650297</v>
      </c>
      <c r="S870" s="3" t="n">
        <f aca="false">+P870*P870*P870*0.613*Q870*$M$4*24</f>
        <v>88.1909989560714</v>
      </c>
      <c r="T870" s="3" t="n">
        <f aca="false">+P870*P870*P870*0.613*$M$2*$M$4*24</f>
        <v>194.363459669582</v>
      </c>
      <c r="U870" s="3"/>
      <c r="V870" s="3"/>
    </row>
    <row r="871" customFormat="false" ht="12.8" hidden="false" customHeight="false" outlineLevel="0" collapsed="false">
      <c r="D871" s="1"/>
      <c r="E871" s="1"/>
      <c r="F871" s="1"/>
      <c r="H871" s="1"/>
      <c r="I871" s="1"/>
      <c r="N871" s="1" t="n">
        <v>20220519</v>
      </c>
      <c r="O871" s="1" t="n">
        <v>28</v>
      </c>
      <c r="P871" s="1" t="n">
        <f aca="false">+O871/10</f>
        <v>2.8</v>
      </c>
      <c r="Q871" s="2" t="n">
        <f aca="false">+($M$2/0.593)*0.5*(-1*(-P871/($M$1*3/2)+1)*(-P871/($M$1*3/2)+1)*(-P871/($M$1*3/2)+1)-1*(-P871/($M$1*3/2)+1)*(-P871/($M$1*3/2)+1)+(-P871/($M$1*3/2)+1)+1)</f>
        <v>0.273522219542264</v>
      </c>
      <c r="R871" s="2" t="n">
        <f aca="false">+P871*P871*P871*0.613*Q871*$M$4</f>
        <v>5.66308276228817</v>
      </c>
      <c r="S871" s="3" t="n">
        <f aca="false">+P871*P871*P871*0.613*Q871*$M$4*24</f>
        <v>135.913986294916</v>
      </c>
      <c r="T871" s="3" t="n">
        <f aca="false">+P871*P871*P871*0.613*$M$2*$M$4*24</f>
        <v>273.066666666667</v>
      </c>
      <c r="U871" s="3"/>
      <c r="V871" s="3"/>
    </row>
    <row r="872" customFormat="false" ht="12.8" hidden="false" customHeight="false" outlineLevel="0" collapsed="false">
      <c r="D872" s="1"/>
      <c r="E872" s="1"/>
      <c r="F872" s="1"/>
      <c r="H872" s="1"/>
      <c r="I872" s="1"/>
      <c r="N872" s="1" t="n">
        <v>20220520</v>
      </c>
      <c r="O872" s="1" t="n">
        <v>35</v>
      </c>
      <c r="P872" s="1" t="n">
        <f aca="false">+O872/10</f>
        <v>3.5</v>
      </c>
      <c r="Q872" s="2" t="n">
        <f aca="false">+($M$2/0.593)*0.5*(-1*(-P872/($M$1*3/2)+1)*(-P872/($M$1*3/2)+1)*(-P872/($M$1*3/2)+1)-1*(-P872/($M$1*3/2)+1)*(-P872/($M$1*3/2)+1)+(-P872/($M$1*3/2)+1)+1)</f>
        <v>0.325427982798649</v>
      </c>
      <c r="R872" s="2" t="n">
        <f aca="false">+P872*P872*P872*0.613*Q872*$M$4</f>
        <v>13.1596770018966</v>
      </c>
      <c r="S872" s="3" t="n">
        <f aca="false">+P872*P872*P872*0.613*Q872*$M$4*24</f>
        <v>315.832248045518</v>
      </c>
      <c r="T872" s="3" t="n">
        <f aca="false">+P872*P872*P872*0.613*$M$2*$M$4*24</f>
        <v>533.333333333333</v>
      </c>
      <c r="U872" s="3"/>
      <c r="V872" s="3"/>
    </row>
    <row r="873" customFormat="false" ht="12.8" hidden="false" customHeight="false" outlineLevel="0" collapsed="false">
      <c r="D873" s="1"/>
      <c r="E873" s="1"/>
      <c r="F873" s="1"/>
      <c r="H873" s="1"/>
      <c r="I873" s="1"/>
      <c r="N873" s="1" t="n">
        <v>20220521</v>
      </c>
      <c r="O873" s="1" t="n">
        <v>38</v>
      </c>
      <c r="P873" s="1" t="n">
        <f aca="false">+O873/10</f>
        <v>3.8</v>
      </c>
      <c r="Q873" s="2" t="n">
        <f aca="false">+($M$2/0.593)*0.5*(-1*(-P873/($M$1*3/2)+1)*(-P873/($M$1*3/2)+1)*(-P873/($M$1*3/2)+1)-1*(-P873/($M$1*3/2)+1)*(-P873/($M$1*3/2)+1)+(-P873/($M$1*3/2)+1)+1)</f>
        <v>0.3457911881567</v>
      </c>
      <c r="R873" s="2" t="n">
        <f aca="false">+P873*P873*P873*0.613*Q873*$M$4</f>
        <v>17.8957916284816</v>
      </c>
      <c r="S873" s="3" t="n">
        <f aca="false">+P873*P873*P873*0.613*Q873*$M$4*24</f>
        <v>429.498999083558</v>
      </c>
      <c r="T873" s="3" t="n">
        <f aca="false">+P873*P873*P873*0.613*$M$2*$M$4*24</f>
        <v>682.567152575316</v>
      </c>
      <c r="U873" s="3"/>
      <c r="V873" s="3"/>
    </row>
    <row r="874" customFormat="false" ht="12.8" hidden="false" customHeight="false" outlineLevel="0" collapsed="false">
      <c r="D874" s="1"/>
      <c r="E874" s="1"/>
      <c r="F874" s="1"/>
      <c r="H874" s="1"/>
      <c r="I874" s="1"/>
      <c r="N874" s="1" t="n">
        <v>20220522</v>
      </c>
      <c r="O874" s="1" t="n">
        <v>17</v>
      </c>
      <c r="P874" s="1" t="n">
        <f aca="false">+O874/10</f>
        <v>1.7</v>
      </c>
      <c r="Q874" s="2" t="n">
        <f aca="false">+($M$2/0.593)*0.5*(-1*(-P874/($M$1*3/2)+1)*(-P874/($M$1*3/2)+1)*(-P874/($M$1*3/2)+1)-1*(-P874/($M$1*3/2)+1)*(-P874/($M$1*3/2)+1)+(-P874/($M$1*3/2)+1)+1)</f>
        <v>0.179040893562562</v>
      </c>
      <c r="R874" s="2" t="n">
        <f aca="false">+P874*P874*P874*0.613*Q874*$M$4</f>
        <v>0.829631442994563</v>
      </c>
      <c r="S874" s="3" t="n">
        <f aca="false">+P874*P874*P874*0.613*Q874*$M$4*24</f>
        <v>19.9111546318695</v>
      </c>
      <c r="T874" s="3" t="n">
        <f aca="false">+P874*P874*P874*0.613*$M$2*$M$4*24</f>
        <v>61.114091350826</v>
      </c>
      <c r="U874" s="3"/>
      <c r="V874" s="3"/>
    </row>
    <row r="875" customFormat="false" ht="12.8" hidden="false" customHeight="false" outlineLevel="0" collapsed="false">
      <c r="D875" s="1"/>
      <c r="E875" s="1"/>
      <c r="F875" s="1"/>
      <c r="H875" s="1"/>
      <c r="I875" s="1"/>
      <c r="N875" s="1" t="n">
        <v>20220523</v>
      </c>
      <c r="O875" s="1" t="n">
        <v>30</v>
      </c>
      <c r="P875" s="1" t="n">
        <f aca="false">+O875/10</f>
        <v>3</v>
      </c>
      <c r="Q875" s="2" t="n">
        <f aca="false">+($M$2/0.593)*0.5*(-1*(-P875/($M$1*3/2)+1)*(-P875/($M$1*3/2)+1)*(-P875/($M$1*3/2)+1)-1*(-P875/($M$1*3/2)+1)*(-P875/($M$1*3/2)+1)+(-P875/($M$1*3/2)+1)+1)</f>
        <v>0.288989299229084</v>
      </c>
      <c r="R875" s="2" t="n">
        <f aca="false">+P875*P875*P875*0.613*Q875*$M$4</f>
        <v>7.35921902632432</v>
      </c>
      <c r="S875" s="3" t="n">
        <f aca="false">+P875*P875*P875*0.613*Q875*$M$4*24</f>
        <v>176.621256631784</v>
      </c>
      <c r="T875" s="3" t="n">
        <f aca="false">+P875*P875*P875*0.613*$M$2*$M$4*24</f>
        <v>335.860058309038</v>
      </c>
      <c r="U875" s="3"/>
      <c r="V875" s="3"/>
    </row>
    <row r="876" customFormat="false" ht="12.8" hidden="false" customHeight="false" outlineLevel="0" collapsed="false">
      <c r="D876" s="1"/>
      <c r="E876" s="1"/>
      <c r="F876" s="1"/>
      <c r="H876" s="1"/>
      <c r="I876" s="1"/>
      <c r="N876" s="1" t="n">
        <v>20220524</v>
      </c>
      <c r="O876" s="1" t="n">
        <v>47</v>
      </c>
      <c r="P876" s="1" t="n">
        <f aca="false">+O876/10</f>
        <v>4.7</v>
      </c>
      <c r="Q876" s="2" t="n">
        <f aca="false">+($M$2/0.593)*0.5*(-1*(-P876/($M$1*3/2)+1)*(-P876/($M$1*3/2)+1)*(-P876/($M$1*3/2)+1)-1*(-P876/($M$1*3/2)+1)*(-P876/($M$1*3/2)+1)+(-P876/($M$1*3/2)+1)+1)</f>
        <v>0.400348525334153</v>
      </c>
      <c r="R876" s="2" t="n">
        <f aca="false">+P876*P876*P876*0.613*Q876*$M$4</f>
        <v>39.2028832831433</v>
      </c>
      <c r="S876" s="3" t="n">
        <f aca="false">+P876*P876*P876*0.613*Q876*$M$4*24</f>
        <v>940.869198795438</v>
      </c>
      <c r="T876" s="3" t="n">
        <f aca="false">+P876*P876*P876*0.613*$M$2*$M$4*24</f>
        <v>1291.4814382896</v>
      </c>
      <c r="U876" s="3"/>
      <c r="V876" s="3"/>
    </row>
    <row r="877" customFormat="false" ht="12.8" hidden="false" customHeight="false" outlineLevel="0" collapsed="false">
      <c r="D877" s="1"/>
      <c r="E877" s="1"/>
      <c r="F877" s="1"/>
      <c r="H877" s="1"/>
      <c r="I877" s="1"/>
      <c r="N877" s="1" t="n">
        <v>20220525</v>
      </c>
      <c r="O877" s="1" t="n">
        <v>55</v>
      </c>
      <c r="P877" s="1" t="n">
        <f aca="false">+O877/10</f>
        <v>5.5</v>
      </c>
      <c r="Q877" s="2" t="n">
        <f aca="false">+($M$2/0.593)*0.5*(-1*(-P877/($M$1*3/2)+1)*(-P877/($M$1*3/2)+1)*(-P877/($M$1*3/2)+1)-1*(-P877/($M$1*3/2)+1)*(-P877/($M$1*3/2)+1)+(-P877/($M$1*3/2)+1)+1)</f>
        <v>0.440940685147732</v>
      </c>
      <c r="R877" s="2" t="n">
        <f aca="false">+P877*P877*P877*0.613*Q877*$M$4</f>
        <v>69.1917705131913</v>
      </c>
      <c r="S877" s="3" t="n">
        <f aca="false">+P877*P877*P877*0.613*Q877*$M$4*24</f>
        <v>1660.60249231659</v>
      </c>
      <c r="T877" s="3" t="n">
        <f aca="false">+P877*P877*P877*0.613*$M$2*$M$4*24</f>
        <v>2069.58211856171</v>
      </c>
      <c r="U877" s="3"/>
      <c r="V877" s="3"/>
    </row>
    <row r="878" customFormat="false" ht="12.8" hidden="false" customHeight="false" outlineLevel="0" collapsed="false">
      <c r="D878" s="1"/>
      <c r="E878" s="1"/>
      <c r="F878" s="1"/>
      <c r="H878" s="1"/>
      <c r="I878" s="1"/>
      <c r="N878" s="1" t="n">
        <v>20220526</v>
      </c>
      <c r="O878" s="1" t="n">
        <v>59</v>
      </c>
      <c r="P878" s="1" t="n">
        <f aca="false">+O878/10</f>
        <v>5.9</v>
      </c>
      <c r="Q878" s="2" t="n">
        <f aca="false">+($M$2/0.593)*0.5*(-1*(-P878/($M$1*3/2)+1)*(-P878/($M$1*3/2)+1)*(-P878/($M$1*3/2)+1)-1*(-P878/($M$1*3/2)+1)*(-P878/($M$1*3/2)+1)+(-P878/($M$1*3/2)+1)+1)</f>
        <v>0.458566927318091</v>
      </c>
      <c r="R878" s="2" t="n">
        <f aca="false">+P878*P878*P878*0.613*Q878*$M$4</f>
        <v>88.8269943253646</v>
      </c>
      <c r="S878" s="3" t="n">
        <f aca="false">+P878*P878*P878*0.613*Q878*$M$4*24</f>
        <v>2131.84786380875</v>
      </c>
      <c r="T878" s="3" t="n">
        <f aca="false">+P878*P878*P878*0.613*$M$2*$M$4*24</f>
        <v>2554.76307094266</v>
      </c>
      <c r="U878" s="3"/>
      <c r="V878" s="3"/>
    </row>
    <row r="879" customFormat="false" ht="12.8" hidden="false" customHeight="false" outlineLevel="0" collapsed="false">
      <c r="D879" s="1"/>
      <c r="E879" s="1"/>
      <c r="F879" s="1"/>
      <c r="H879" s="1"/>
      <c r="I879" s="1"/>
      <c r="N879" s="1" t="n">
        <v>20220527</v>
      </c>
      <c r="O879" s="1" t="n">
        <v>46</v>
      </c>
      <c r="P879" s="1" t="n">
        <f aca="false">+O879/10</f>
        <v>4.6</v>
      </c>
      <c r="Q879" s="2" t="n">
        <f aca="false">+($M$2/0.593)*0.5*(-1*(-P879/($M$1*3/2)+1)*(-P879/($M$1*3/2)+1)*(-P879/($M$1*3/2)+1)-1*(-P879/($M$1*3/2)+1)*(-P879/($M$1*3/2)+1)+(-P879/($M$1*3/2)+1)+1)</f>
        <v>0.394760035026049</v>
      </c>
      <c r="R879" s="2" t="n">
        <f aca="false">+P879*P879*P879*0.613*Q879*$M$4</f>
        <v>36.2403911533417</v>
      </c>
      <c r="S879" s="3" t="n">
        <f aca="false">+P879*P879*P879*0.613*Q879*$M$4*24</f>
        <v>869.769387680201</v>
      </c>
      <c r="T879" s="3" t="n">
        <f aca="false">+P879*P879*P879*0.613*$M$2*$M$4*24</f>
        <v>1210.7879494655</v>
      </c>
      <c r="U879" s="3"/>
      <c r="V879" s="3"/>
    </row>
    <row r="880" customFormat="false" ht="12.8" hidden="false" customHeight="false" outlineLevel="0" collapsed="false">
      <c r="D880" s="1"/>
      <c r="E880" s="1"/>
      <c r="F880" s="1"/>
      <c r="H880" s="1"/>
      <c r="I880" s="1"/>
      <c r="N880" s="1" t="n">
        <v>20220528</v>
      </c>
      <c r="O880" s="1" t="n">
        <v>45</v>
      </c>
      <c r="P880" s="1" t="n">
        <f aca="false">+O880/10</f>
        <v>4.5</v>
      </c>
      <c r="Q880" s="2" t="n">
        <f aca="false">+($M$2/0.593)*0.5*(-1*(-P880/($M$1*3/2)+1)*(-P880/($M$1*3/2)+1)*(-P880/($M$1*3/2)+1)-1*(-P880/($M$1*3/2)+1)*(-P880/($M$1*3/2)+1)+(-P880/($M$1*3/2)+1)+1)</f>
        <v>0.389054846053559</v>
      </c>
      <c r="R880" s="2" t="n">
        <f aca="false">+P880*P880*P880*0.613*Q880*$M$4</f>
        <v>33.4375595787492</v>
      </c>
      <c r="S880" s="3" t="n">
        <f aca="false">+P880*P880*P880*0.613*Q880*$M$4*24</f>
        <v>802.501429889982</v>
      </c>
      <c r="T880" s="3" t="n">
        <f aca="false">+P880*P880*P880*0.613*$M$2*$M$4*24</f>
        <v>1133.527696793</v>
      </c>
      <c r="U880" s="3"/>
      <c r="V880" s="3"/>
    </row>
    <row r="881" customFormat="false" ht="12.8" hidden="false" customHeight="false" outlineLevel="0" collapsed="false">
      <c r="D881" s="1"/>
      <c r="E881" s="1"/>
      <c r="F881" s="1"/>
      <c r="H881" s="1"/>
      <c r="I881" s="1"/>
      <c r="N881" s="1" t="n">
        <v>20220529</v>
      </c>
      <c r="O881" s="1" t="n">
        <v>27</v>
      </c>
      <c r="P881" s="1" t="n">
        <f aca="false">+O881/10</f>
        <v>2.7</v>
      </c>
      <c r="Q881" s="2" t="n">
        <f aca="false">+($M$2/0.593)*0.5*(-1*(-P881/($M$1*3/2)+1)*(-P881/($M$1*3/2)+1)*(-P881/($M$1*3/2)+1)-1*(-P881/($M$1*3/2)+1)*(-P881/($M$1*3/2)+1)+(-P881/($M$1*3/2)+1)+1)</f>
        <v>0.265594774905897</v>
      </c>
      <c r="R881" s="2" t="n">
        <f aca="false">+P881*P881*P881*0.613*Q881*$M$4</f>
        <v>4.93056878524405</v>
      </c>
      <c r="S881" s="3" t="n">
        <f aca="false">+P881*P881*P881*0.613*Q881*$M$4*24</f>
        <v>118.333650845857</v>
      </c>
      <c r="T881" s="3" t="n">
        <f aca="false">+P881*P881*P881*0.613*$M$2*$M$4*24</f>
        <v>244.841982507289</v>
      </c>
      <c r="U881" s="3"/>
      <c r="V881" s="3"/>
    </row>
    <row r="882" customFormat="false" ht="12.8" hidden="false" customHeight="false" outlineLevel="0" collapsed="false">
      <c r="D882" s="1"/>
      <c r="E882" s="1"/>
      <c r="F882" s="1"/>
      <c r="H882" s="1"/>
      <c r="I882" s="1"/>
      <c r="N882" s="1" t="n">
        <v>20220530</v>
      </c>
      <c r="O882" s="1" t="n">
        <v>13</v>
      </c>
      <c r="P882" s="1" t="n">
        <f aca="false">+O882/10</f>
        <v>1.3</v>
      </c>
      <c r="Q882" s="2" t="n">
        <f aca="false">+($M$2/0.593)*0.5*(-1*(-P882/($M$1*3/2)+1)*(-P882/($M$1*3/2)+1)*(-P882/($M$1*3/2)+1)-1*(-P882/($M$1*3/2)+1)*(-P882/($M$1*3/2)+1)+(-P882/($M$1*3/2)+1)+1)</f>
        <v>0.140613826042705</v>
      </c>
      <c r="R882" s="2" t="n">
        <f aca="false">+P882*P882*P882*0.613*Q882*$M$4</f>
        <v>0.291369631637889</v>
      </c>
      <c r="S882" s="3" t="n">
        <f aca="false">+P882*P882*P882*0.613*Q882*$M$4*24</f>
        <v>6.99287115930933</v>
      </c>
      <c r="T882" s="3" t="n">
        <f aca="false">+P882*P882*P882*0.613*$M$2*$M$4*24</f>
        <v>27.3290573372206</v>
      </c>
      <c r="U882" s="3"/>
      <c r="V882" s="3"/>
    </row>
    <row r="883" customFormat="false" ht="12.8" hidden="false" customHeight="false" outlineLevel="0" collapsed="false">
      <c r="D883" s="1"/>
      <c r="E883" s="1"/>
      <c r="F883" s="1"/>
      <c r="H883" s="1"/>
      <c r="I883" s="1"/>
      <c r="N883" s="1" t="n">
        <v>20220531</v>
      </c>
      <c r="O883" s="1" t="n">
        <v>18</v>
      </c>
      <c r="P883" s="1" t="n">
        <f aca="false">+O883/10</f>
        <v>1.8</v>
      </c>
      <c r="Q883" s="2" t="n">
        <f aca="false">+($M$2/0.593)*0.5*(-1*(-P883/($M$1*3/2)+1)*(-P883/($M$1*3/2)+1)*(-P883/($M$1*3/2)+1)-1*(-P883/($M$1*3/2)+1)*(-P883/($M$1*3/2)+1)+(-P883/($M$1*3/2)+1)+1)</f>
        <v>0.188302545489923</v>
      </c>
      <c r="R883" s="2" t="n">
        <f aca="false">+P883*P883*P883*0.613*Q883*$M$4</f>
        <v>1.03576184551134</v>
      </c>
      <c r="S883" s="3" t="n">
        <f aca="false">+P883*P883*P883*0.613*Q883*$M$4*24</f>
        <v>24.8582842922721</v>
      </c>
      <c r="T883" s="3" t="n">
        <f aca="false">+P883*P883*P883*0.613*$M$2*$M$4*24</f>
        <v>72.5457725947522</v>
      </c>
      <c r="U883" s="3" t="n">
        <f aca="false">SUM(S853:S883)</f>
        <v>12538.4807255718</v>
      </c>
      <c r="V883" s="3" t="n">
        <f aca="false">SUM(T853:T883)</f>
        <v>18219.2388726919</v>
      </c>
    </row>
    <row r="884" customFormat="false" ht="12.8" hidden="false" customHeight="false" outlineLevel="0" collapsed="false">
      <c r="D884" s="1"/>
      <c r="E884" s="1"/>
      <c r="F884" s="1"/>
      <c r="H884" s="1"/>
      <c r="I884" s="1"/>
      <c r="N884" s="1" t="n">
        <v>20220601</v>
      </c>
      <c r="O884" s="1" t="n">
        <v>31</v>
      </c>
      <c r="P884" s="1" t="n">
        <f aca="false">+O884/10</f>
        <v>3.1</v>
      </c>
      <c r="Q884" s="2" t="n">
        <f aca="false">+($M$2/0.593)*0.5*(-1*(-P884/($M$1*3/2)+1)*(-P884/($M$1*3/2)+1)*(-P884/($M$1*3/2)+1)-1*(-P884/($M$1*3/2)+1)*(-P884/($M$1*3/2)+1)+(-P884/($M$1*3/2)+1)+1)</f>
        <v>0.29653035743398</v>
      </c>
      <c r="R884" s="2" t="n">
        <f aca="false">+P884*P884*P884*0.613*Q884*$M$4</f>
        <v>8.33183086407682</v>
      </c>
      <c r="S884" s="3" t="n">
        <f aca="false">+P884*P884*P884*0.613*Q884*$M$4*24</f>
        <v>199.963940737844</v>
      </c>
      <c r="T884" s="3" t="n">
        <f aca="false">+P884*P884*P884*0.613*$M$2*$M$4*24</f>
        <v>370.578036929057</v>
      </c>
      <c r="U884" s="3"/>
      <c r="V884" s="3"/>
    </row>
    <row r="885" customFormat="false" ht="12.8" hidden="false" customHeight="false" outlineLevel="0" collapsed="false">
      <c r="D885" s="1"/>
      <c r="E885" s="1"/>
      <c r="F885" s="1"/>
      <c r="H885" s="1"/>
      <c r="I885" s="1"/>
      <c r="N885" s="1" t="n">
        <v>20220602</v>
      </c>
      <c r="O885" s="1" t="n">
        <v>22</v>
      </c>
      <c r="P885" s="1" t="n">
        <f aca="false">+O885/10</f>
        <v>2.2</v>
      </c>
      <c r="Q885" s="2" t="n">
        <f aca="false">+($M$2/0.593)*0.5*(-1*(-P885/($M$1*3/2)+1)*(-P885/($M$1*3/2)+1)*(-P885/($M$1*3/2)+1)-1*(-P885/($M$1*3/2)+1)*(-P885/($M$1*3/2)+1)+(-P885/($M$1*3/2)+1)+1)</f>
        <v>0.223990040705607</v>
      </c>
      <c r="R885" s="2" t="n">
        <f aca="false">+P885*P885*P885*0.613*Q885*$M$4</f>
        <v>2.24948423452287</v>
      </c>
      <c r="S885" s="3" t="n">
        <f aca="false">+P885*P885*P885*0.613*Q885*$M$4*24</f>
        <v>53.987621628549</v>
      </c>
      <c r="T885" s="3" t="n">
        <f aca="false">+P885*P885*P885*0.613*$M$2*$M$4*24</f>
        <v>132.45325558795</v>
      </c>
      <c r="U885" s="3"/>
      <c r="V885" s="3"/>
    </row>
    <row r="886" customFormat="false" ht="12.8" hidden="false" customHeight="false" outlineLevel="0" collapsed="false">
      <c r="D886" s="1"/>
      <c r="E886" s="1"/>
      <c r="F886" s="1"/>
      <c r="H886" s="1"/>
      <c r="I886" s="1"/>
      <c r="N886" s="1" t="n">
        <v>20220603</v>
      </c>
      <c r="O886" s="1" t="n">
        <v>40</v>
      </c>
      <c r="P886" s="1" t="n">
        <f aca="false">+O886/10</f>
        <v>4</v>
      </c>
      <c r="Q886" s="2" t="n">
        <f aca="false">+($M$2/0.593)*0.5*(-1*(-P886/($M$1*3/2)+1)*(-P886/($M$1*3/2)+1)*(-P886/($M$1*3/2)+1)-1*(-P886/($M$1*3/2)+1)*(-P886/($M$1*3/2)+1)+(-P886/($M$1*3/2)+1)+1)</f>
        <v>0.358753516022563</v>
      </c>
      <c r="R886" s="2" t="n">
        <f aca="false">+P886*P886*P886*0.613*Q886*$M$4</f>
        <v>21.6552071634028</v>
      </c>
      <c r="S886" s="3" t="n">
        <f aca="false">+P886*P886*P886*0.613*Q886*$M$4*24</f>
        <v>519.724971921668</v>
      </c>
      <c r="T886" s="3" t="n">
        <f aca="false">+P886*P886*P886*0.613*$M$2*$M$4*24</f>
        <v>796.112730806608</v>
      </c>
      <c r="U886" s="3"/>
      <c r="V886" s="3"/>
    </row>
    <row r="887" customFormat="false" ht="12.8" hidden="false" customHeight="false" outlineLevel="0" collapsed="false">
      <c r="D887" s="1"/>
      <c r="E887" s="1"/>
      <c r="F887" s="1"/>
      <c r="H887" s="1"/>
      <c r="I887" s="1"/>
      <c r="N887" s="1" t="n">
        <v>20220604</v>
      </c>
      <c r="O887" s="1" t="n">
        <v>53</v>
      </c>
      <c r="P887" s="1" t="n">
        <f aca="false">+O887/10</f>
        <v>5.3</v>
      </c>
      <c r="Q887" s="2" t="n">
        <f aca="false">+($M$2/0.593)*0.5*(-1*(-P887/($M$1*3/2)+1)*(-P887/($M$1*3/2)+1)*(-P887/($M$1*3/2)+1)-1*(-P887/($M$1*3/2)+1)*(-P887/($M$1*3/2)+1)+(-P887/($M$1*3/2)+1)+1)</f>
        <v>0.431468643555107</v>
      </c>
      <c r="R887" s="2" t="n">
        <f aca="false">+P887*P887*P887*0.613*Q887*$M$4</f>
        <v>60.5847124290226</v>
      </c>
      <c r="S887" s="3" t="n">
        <f aca="false">+P887*P887*P887*0.613*Q887*$M$4*24</f>
        <v>1454.03309829654</v>
      </c>
      <c r="T887" s="3" t="n">
        <f aca="false">+P887*P887*P887*0.613*$M$2*$M$4*24</f>
        <v>1851.91992225462</v>
      </c>
      <c r="U887" s="3"/>
      <c r="V887" s="3"/>
    </row>
    <row r="888" customFormat="false" ht="12.8" hidden="false" customHeight="false" outlineLevel="0" collapsed="false">
      <c r="D888" s="1"/>
      <c r="E888" s="1"/>
      <c r="F888" s="1"/>
      <c r="H888" s="1"/>
      <c r="I888" s="1"/>
      <c r="N888" s="1" t="n">
        <v>20220605</v>
      </c>
      <c r="O888" s="1" t="n">
        <v>38</v>
      </c>
      <c r="P888" s="1" t="n">
        <f aca="false">+O888/10</f>
        <v>3.8</v>
      </c>
      <c r="Q888" s="2" t="n">
        <f aca="false">+($M$2/0.593)*0.5*(-1*(-P888/($M$1*3/2)+1)*(-P888/($M$1*3/2)+1)*(-P888/($M$1*3/2)+1)-1*(-P888/($M$1*3/2)+1)*(-P888/($M$1*3/2)+1)+(-P888/($M$1*3/2)+1)+1)</f>
        <v>0.3457911881567</v>
      </c>
      <c r="R888" s="2" t="n">
        <f aca="false">+P888*P888*P888*0.613*Q888*$M$4</f>
        <v>17.8957916284816</v>
      </c>
      <c r="S888" s="3" t="n">
        <f aca="false">+P888*P888*P888*0.613*Q888*$M$4*24</f>
        <v>429.498999083558</v>
      </c>
      <c r="T888" s="3" t="n">
        <f aca="false">+P888*P888*P888*0.613*$M$2*$M$4*24</f>
        <v>682.567152575316</v>
      </c>
      <c r="U888" s="3"/>
      <c r="V888" s="3"/>
    </row>
    <row r="889" customFormat="false" ht="12.8" hidden="false" customHeight="false" outlineLevel="0" collapsed="false">
      <c r="D889" s="1"/>
      <c r="E889" s="1"/>
      <c r="F889" s="1"/>
      <c r="H889" s="1"/>
      <c r="I889" s="1"/>
      <c r="N889" s="1" t="n">
        <v>20220606</v>
      </c>
      <c r="O889" s="1" t="n">
        <v>55</v>
      </c>
      <c r="P889" s="1" t="n">
        <f aca="false">+O889/10</f>
        <v>5.5</v>
      </c>
      <c r="Q889" s="2" t="n">
        <f aca="false">+($M$2/0.593)*0.5*(-1*(-P889/($M$1*3/2)+1)*(-P889/($M$1*3/2)+1)*(-P889/($M$1*3/2)+1)-1*(-P889/($M$1*3/2)+1)*(-P889/($M$1*3/2)+1)+(-P889/($M$1*3/2)+1)+1)</f>
        <v>0.440940685147732</v>
      </c>
      <c r="R889" s="2" t="n">
        <f aca="false">+P889*P889*P889*0.613*Q889*$M$4</f>
        <v>69.1917705131913</v>
      </c>
      <c r="S889" s="3" t="n">
        <f aca="false">+P889*P889*P889*0.613*Q889*$M$4*24</f>
        <v>1660.60249231659</v>
      </c>
      <c r="T889" s="3" t="n">
        <f aca="false">+P889*P889*P889*0.613*$M$2*$M$4*24</f>
        <v>2069.58211856171</v>
      </c>
      <c r="U889" s="3"/>
      <c r="V889" s="3"/>
    </row>
    <row r="890" customFormat="false" ht="12.8" hidden="false" customHeight="false" outlineLevel="0" collapsed="false">
      <c r="D890" s="1"/>
      <c r="E890" s="1"/>
      <c r="F890" s="1"/>
      <c r="H890" s="1"/>
      <c r="I890" s="1"/>
      <c r="N890" s="1" t="n">
        <v>20220607</v>
      </c>
      <c r="O890" s="1" t="n">
        <v>37</v>
      </c>
      <c r="P890" s="1" t="n">
        <f aca="false">+O890/10</f>
        <v>3.7</v>
      </c>
      <c r="Q890" s="2" t="n">
        <f aca="false">+($M$2/0.593)*0.5*(-1*(-P890/($M$1*3/2)+1)*(-P890/($M$1*3/2)+1)*(-P890/($M$1*3/2)+1)-1*(-P890/($M$1*3/2)+1)*(-P890/($M$1*3/2)+1)+(-P890/($M$1*3/2)+1)+1)</f>
        <v>0.339126793089139</v>
      </c>
      <c r="R890" s="2" t="n">
        <f aca="false">+P890*P890*P890*0.613*Q890*$M$4</f>
        <v>16.2014348180076</v>
      </c>
      <c r="S890" s="3" t="n">
        <f aca="false">+P890*P890*P890*0.613*Q890*$M$4*24</f>
        <v>388.834435632183</v>
      </c>
      <c r="T890" s="3" t="n">
        <f aca="false">+P890*P890*P890*0.613*$M$2*$M$4*24</f>
        <v>630.085908649174</v>
      </c>
      <c r="U890" s="3"/>
      <c r="V890" s="3"/>
    </row>
    <row r="891" customFormat="false" ht="12.8" hidden="false" customHeight="false" outlineLevel="0" collapsed="false">
      <c r="D891" s="1"/>
      <c r="E891" s="1"/>
      <c r="F891" s="1"/>
      <c r="H891" s="1"/>
      <c r="I891" s="1"/>
      <c r="N891" s="1" t="n">
        <v>20220608</v>
      </c>
      <c r="O891" s="1" t="n">
        <v>33</v>
      </c>
      <c r="P891" s="1" t="n">
        <f aca="false">+O891/10</f>
        <v>3.3</v>
      </c>
      <c r="Q891" s="2" t="n">
        <f aca="false">+($M$2/0.593)*0.5*(-1*(-P891/($M$1*3/2)+1)*(-P891/($M$1*3/2)+1)*(-P891/($M$1*3/2)+1)-1*(-P891/($M$1*3/2)+1)*(-P891/($M$1*3/2)+1)+(-P891/($M$1*3/2)+1)+1)</f>
        <v>0.311231068452854</v>
      </c>
      <c r="R891" s="2" t="n">
        <f aca="false">+P891*P891*P891*0.613*Q891*$M$4</f>
        <v>10.5489920715165</v>
      </c>
      <c r="S891" s="3" t="n">
        <f aca="false">+P891*P891*P891*0.613*Q891*$M$4*24</f>
        <v>253.175809716396</v>
      </c>
      <c r="T891" s="3" t="n">
        <f aca="false">+P891*P891*P891*0.613*$M$2*$M$4*24</f>
        <v>447.029737609329</v>
      </c>
      <c r="U891" s="3"/>
      <c r="V891" s="3"/>
    </row>
    <row r="892" customFormat="false" ht="12.8" hidden="false" customHeight="false" outlineLevel="0" collapsed="false">
      <c r="D892" s="1"/>
      <c r="E892" s="1"/>
      <c r="F892" s="1"/>
      <c r="H892" s="1"/>
      <c r="I892" s="1"/>
      <c r="N892" s="1" t="n">
        <v>20220609</v>
      </c>
      <c r="O892" s="1" t="n">
        <v>30</v>
      </c>
      <c r="P892" s="1" t="n">
        <f aca="false">+O892/10</f>
        <v>3</v>
      </c>
      <c r="Q892" s="2" t="n">
        <f aca="false">+($M$2/0.593)*0.5*(-1*(-P892/($M$1*3/2)+1)*(-P892/($M$1*3/2)+1)*(-P892/($M$1*3/2)+1)-1*(-P892/($M$1*3/2)+1)*(-P892/($M$1*3/2)+1)+(-P892/($M$1*3/2)+1)+1)</f>
        <v>0.288989299229084</v>
      </c>
      <c r="R892" s="2" t="n">
        <f aca="false">+P892*P892*P892*0.613*Q892*$M$4</f>
        <v>7.35921902632432</v>
      </c>
      <c r="S892" s="3" t="n">
        <f aca="false">+P892*P892*P892*0.613*Q892*$M$4*24</f>
        <v>176.621256631784</v>
      </c>
      <c r="T892" s="3" t="n">
        <f aca="false">+P892*P892*P892*0.613*$M$2*$M$4*24</f>
        <v>335.860058309038</v>
      </c>
      <c r="U892" s="3"/>
      <c r="V892" s="3"/>
    </row>
    <row r="893" customFormat="false" ht="12.8" hidden="false" customHeight="false" outlineLevel="0" collapsed="false">
      <c r="D893" s="1"/>
      <c r="E893" s="1"/>
      <c r="F893" s="1"/>
      <c r="H893" s="1"/>
      <c r="I893" s="1"/>
      <c r="N893" s="1" t="n">
        <v>20220610</v>
      </c>
      <c r="O893" s="1" t="n">
        <v>33</v>
      </c>
      <c r="P893" s="1" t="n">
        <f aca="false">+O893/10</f>
        <v>3.3</v>
      </c>
      <c r="Q893" s="2" t="n">
        <f aca="false">+($M$2/0.593)*0.5*(-1*(-P893/($M$1*3/2)+1)*(-P893/($M$1*3/2)+1)*(-P893/($M$1*3/2)+1)-1*(-P893/($M$1*3/2)+1)*(-P893/($M$1*3/2)+1)+(-P893/($M$1*3/2)+1)+1)</f>
        <v>0.311231068452854</v>
      </c>
      <c r="R893" s="2" t="n">
        <f aca="false">+P893*P893*P893*0.613*Q893*$M$4</f>
        <v>10.5489920715165</v>
      </c>
      <c r="S893" s="3" t="n">
        <f aca="false">+P893*P893*P893*0.613*Q893*$M$4*24</f>
        <v>253.175809716396</v>
      </c>
      <c r="T893" s="3" t="n">
        <f aca="false">+P893*P893*P893*0.613*$M$2*$M$4*24</f>
        <v>447.029737609329</v>
      </c>
      <c r="U893" s="3"/>
      <c r="V893" s="3"/>
    </row>
    <row r="894" customFormat="false" ht="12.8" hidden="false" customHeight="false" outlineLevel="0" collapsed="false">
      <c r="D894" s="1"/>
      <c r="E894" s="1"/>
      <c r="F894" s="1"/>
      <c r="H894" s="1"/>
      <c r="I894" s="1"/>
      <c r="N894" s="1" t="n">
        <v>20220611</v>
      </c>
      <c r="O894" s="1" t="n">
        <v>28</v>
      </c>
      <c r="P894" s="1" t="n">
        <f aca="false">+O894/10</f>
        <v>2.8</v>
      </c>
      <c r="Q894" s="2" t="n">
        <f aca="false">+($M$2/0.593)*0.5*(-1*(-P894/($M$1*3/2)+1)*(-P894/($M$1*3/2)+1)*(-P894/($M$1*3/2)+1)-1*(-P894/($M$1*3/2)+1)*(-P894/($M$1*3/2)+1)+(-P894/($M$1*3/2)+1)+1)</f>
        <v>0.273522219542264</v>
      </c>
      <c r="R894" s="2" t="n">
        <f aca="false">+P894*P894*P894*0.613*Q894*$M$4</f>
        <v>5.66308276228817</v>
      </c>
      <c r="S894" s="3" t="n">
        <f aca="false">+P894*P894*P894*0.613*Q894*$M$4*24</f>
        <v>135.913986294916</v>
      </c>
      <c r="T894" s="3" t="n">
        <f aca="false">+P894*P894*P894*0.613*$M$2*$M$4*24</f>
        <v>273.066666666667</v>
      </c>
      <c r="U894" s="3"/>
      <c r="V894" s="3"/>
    </row>
    <row r="895" customFormat="false" ht="12.8" hidden="false" customHeight="false" outlineLevel="0" collapsed="false">
      <c r="D895" s="1"/>
      <c r="E895" s="1"/>
      <c r="F895" s="1"/>
      <c r="H895" s="1"/>
      <c r="I895" s="1"/>
      <c r="N895" s="1" t="n">
        <v>20220612</v>
      </c>
      <c r="O895" s="1" t="n">
        <v>28</v>
      </c>
      <c r="P895" s="1" t="n">
        <f aca="false">+O895/10</f>
        <v>2.8</v>
      </c>
      <c r="Q895" s="2" t="n">
        <f aca="false">+($M$2/0.593)*0.5*(-1*(-P895/($M$1*3/2)+1)*(-P895/($M$1*3/2)+1)*(-P895/($M$1*3/2)+1)-1*(-P895/($M$1*3/2)+1)*(-P895/($M$1*3/2)+1)+(-P895/($M$1*3/2)+1)+1)</f>
        <v>0.273522219542264</v>
      </c>
      <c r="R895" s="2" t="n">
        <f aca="false">+P895*P895*P895*0.613*Q895*$M$4</f>
        <v>5.66308276228817</v>
      </c>
      <c r="S895" s="3" t="n">
        <f aca="false">+P895*P895*P895*0.613*Q895*$M$4*24</f>
        <v>135.913986294916</v>
      </c>
      <c r="T895" s="3" t="n">
        <f aca="false">+P895*P895*P895*0.613*$M$2*$M$4*24</f>
        <v>273.066666666667</v>
      </c>
      <c r="U895" s="3"/>
      <c r="V895" s="3"/>
    </row>
    <row r="896" customFormat="false" ht="12.8" hidden="false" customHeight="false" outlineLevel="0" collapsed="false">
      <c r="D896" s="1"/>
      <c r="E896" s="1"/>
      <c r="F896" s="1"/>
      <c r="H896" s="1"/>
      <c r="I896" s="1"/>
      <c r="N896" s="1" t="n">
        <v>20220613</v>
      </c>
      <c r="O896" s="1" t="n">
        <v>33</v>
      </c>
      <c r="P896" s="1" t="n">
        <f aca="false">+O896/10</f>
        <v>3.3</v>
      </c>
      <c r="Q896" s="2" t="n">
        <f aca="false">+($M$2/0.593)*0.5*(-1*(-P896/($M$1*3/2)+1)*(-P896/($M$1*3/2)+1)*(-P896/($M$1*3/2)+1)-1*(-P896/($M$1*3/2)+1)*(-P896/($M$1*3/2)+1)+(-P896/($M$1*3/2)+1)+1)</f>
        <v>0.311231068452854</v>
      </c>
      <c r="R896" s="2" t="n">
        <f aca="false">+P896*P896*P896*0.613*Q896*$M$4</f>
        <v>10.5489920715165</v>
      </c>
      <c r="S896" s="3" t="n">
        <f aca="false">+P896*P896*P896*0.613*Q896*$M$4*24</f>
        <v>253.175809716396</v>
      </c>
      <c r="T896" s="3" t="n">
        <f aca="false">+P896*P896*P896*0.613*$M$2*$M$4*24</f>
        <v>447.029737609329</v>
      </c>
      <c r="U896" s="3"/>
      <c r="V896" s="3"/>
    </row>
    <row r="897" customFormat="false" ht="12.8" hidden="false" customHeight="false" outlineLevel="0" collapsed="false">
      <c r="D897" s="1"/>
      <c r="E897" s="1"/>
      <c r="F897" s="1"/>
      <c r="H897" s="1"/>
      <c r="I897" s="1"/>
      <c r="N897" s="1" t="n">
        <v>20220614</v>
      </c>
      <c r="O897" s="1" t="n">
        <v>22</v>
      </c>
      <c r="P897" s="1" t="n">
        <f aca="false">+O897/10</f>
        <v>2.2</v>
      </c>
      <c r="Q897" s="2" t="n">
        <f aca="false">+($M$2/0.593)*0.5*(-1*(-P897/($M$1*3/2)+1)*(-P897/($M$1*3/2)+1)*(-P897/($M$1*3/2)+1)-1*(-P897/($M$1*3/2)+1)*(-P897/($M$1*3/2)+1)+(-P897/($M$1*3/2)+1)+1)</f>
        <v>0.223990040705607</v>
      </c>
      <c r="R897" s="2" t="n">
        <f aca="false">+P897*P897*P897*0.613*Q897*$M$4</f>
        <v>2.24948423452287</v>
      </c>
      <c r="S897" s="3" t="n">
        <f aca="false">+P897*P897*P897*0.613*Q897*$M$4*24</f>
        <v>53.987621628549</v>
      </c>
      <c r="T897" s="3" t="n">
        <f aca="false">+P897*P897*P897*0.613*$M$2*$M$4*24</f>
        <v>132.45325558795</v>
      </c>
      <c r="U897" s="3"/>
      <c r="V897" s="3"/>
    </row>
    <row r="898" customFormat="false" ht="12.8" hidden="false" customHeight="false" outlineLevel="0" collapsed="false">
      <c r="D898" s="1"/>
      <c r="E898" s="1"/>
      <c r="F898" s="1"/>
      <c r="H898" s="1"/>
      <c r="I898" s="1"/>
      <c r="N898" s="1" t="n">
        <v>20220615</v>
      </c>
      <c r="O898" s="1" t="n">
        <v>30</v>
      </c>
      <c r="P898" s="1" t="n">
        <f aca="false">+O898/10</f>
        <v>3</v>
      </c>
      <c r="Q898" s="2" t="n">
        <f aca="false">+($M$2/0.593)*0.5*(-1*(-P898/($M$1*3/2)+1)*(-P898/($M$1*3/2)+1)*(-P898/($M$1*3/2)+1)-1*(-P898/($M$1*3/2)+1)*(-P898/($M$1*3/2)+1)+(-P898/($M$1*3/2)+1)+1)</f>
        <v>0.288989299229084</v>
      </c>
      <c r="R898" s="2" t="n">
        <f aca="false">+P898*P898*P898*0.613*Q898*$M$4</f>
        <v>7.35921902632432</v>
      </c>
      <c r="S898" s="3" t="n">
        <f aca="false">+P898*P898*P898*0.613*Q898*$M$4*24</f>
        <v>176.621256631784</v>
      </c>
      <c r="T898" s="3" t="n">
        <f aca="false">+P898*P898*P898*0.613*$M$2*$M$4*24</f>
        <v>335.860058309038</v>
      </c>
      <c r="U898" s="3"/>
      <c r="V898" s="3"/>
    </row>
    <row r="899" customFormat="false" ht="12.8" hidden="false" customHeight="false" outlineLevel="0" collapsed="false">
      <c r="D899" s="1"/>
      <c r="E899" s="1"/>
      <c r="F899" s="1"/>
      <c r="H899" s="1"/>
      <c r="I899" s="1"/>
      <c r="N899" s="1" t="n">
        <v>20220616</v>
      </c>
      <c r="O899" s="1" t="n">
        <v>25</v>
      </c>
      <c r="P899" s="1" t="n">
        <f aca="false">+O899/10</f>
        <v>2.5</v>
      </c>
      <c r="Q899" s="2" t="n">
        <f aca="false">+($M$2/0.593)*0.5*(-1*(-P899/($M$1*3/2)+1)*(-P899/($M$1*3/2)+1)*(-P899/($M$1*3/2)+1)-1*(-P899/($M$1*3/2)+1)*(-P899/($M$1*3/2)+1)+(-P899/($M$1*3/2)+1)+1)</f>
        <v>0.249348518161137</v>
      </c>
      <c r="R899" s="2" t="n">
        <f aca="false">+P899*P899*P899*0.613*Q899*$M$4</f>
        <v>3.67462495650297</v>
      </c>
      <c r="S899" s="3" t="n">
        <f aca="false">+P899*P899*P899*0.613*Q899*$M$4*24</f>
        <v>88.1909989560714</v>
      </c>
      <c r="T899" s="3" t="n">
        <f aca="false">+P899*P899*P899*0.613*$M$2*$M$4*24</f>
        <v>194.363459669582</v>
      </c>
      <c r="U899" s="3"/>
      <c r="V899" s="3"/>
    </row>
    <row r="900" customFormat="false" ht="12.8" hidden="false" customHeight="false" outlineLevel="0" collapsed="false">
      <c r="D900" s="1"/>
      <c r="E900" s="1"/>
      <c r="F900" s="1"/>
      <c r="H900" s="1"/>
      <c r="I900" s="1"/>
      <c r="N900" s="1" t="n">
        <v>20220617</v>
      </c>
      <c r="O900" s="1" t="n">
        <v>30</v>
      </c>
      <c r="P900" s="1" t="n">
        <f aca="false">+O900/10</f>
        <v>3</v>
      </c>
      <c r="Q900" s="2" t="n">
        <f aca="false">+($M$2/0.593)*0.5*(-1*(-P900/($M$1*3/2)+1)*(-P900/($M$1*3/2)+1)*(-P900/($M$1*3/2)+1)-1*(-P900/($M$1*3/2)+1)*(-P900/($M$1*3/2)+1)+(-P900/($M$1*3/2)+1)+1)</f>
        <v>0.288989299229084</v>
      </c>
      <c r="R900" s="2" t="n">
        <f aca="false">+P900*P900*P900*0.613*Q900*$M$4</f>
        <v>7.35921902632432</v>
      </c>
      <c r="S900" s="3" t="n">
        <f aca="false">+P900*P900*P900*0.613*Q900*$M$4*24</f>
        <v>176.621256631784</v>
      </c>
      <c r="T900" s="3" t="n">
        <f aca="false">+P900*P900*P900*0.613*$M$2*$M$4*24</f>
        <v>335.860058309038</v>
      </c>
      <c r="U900" s="3"/>
      <c r="V900" s="3"/>
    </row>
    <row r="901" customFormat="false" ht="12.8" hidden="false" customHeight="false" outlineLevel="0" collapsed="false">
      <c r="D901" s="1"/>
      <c r="E901" s="1"/>
      <c r="F901" s="1"/>
      <c r="H901" s="1"/>
      <c r="I901" s="1"/>
      <c r="N901" s="1" t="n">
        <v>20220618</v>
      </c>
      <c r="O901" s="1" t="n">
        <v>37</v>
      </c>
      <c r="P901" s="1" t="n">
        <f aca="false">+O901/10</f>
        <v>3.7</v>
      </c>
      <c r="Q901" s="2" t="n">
        <f aca="false">+($M$2/0.593)*0.5*(-1*(-P901/($M$1*3/2)+1)*(-P901/($M$1*3/2)+1)*(-P901/($M$1*3/2)+1)-1*(-P901/($M$1*3/2)+1)*(-P901/($M$1*3/2)+1)+(-P901/($M$1*3/2)+1)+1)</f>
        <v>0.339126793089139</v>
      </c>
      <c r="R901" s="2" t="n">
        <f aca="false">+P901*P901*P901*0.613*Q901*$M$4</f>
        <v>16.2014348180076</v>
      </c>
      <c r="S901" s="3" t="n">
        <f aca="false">+P901*P901*P901*0.613*Q901*$M$4*24</f>
        <v>388.834435632183</v>
      </c>
      <c r="T901" s="3" t="n">
        <f aca="false">+P901*P901*P901*0.613*$M$2*$M$4*24</f>
        <v>630.085908649174</v>
      </c>
      <c r="U901" s="3"/>
      <c r="V901" s="3"/>
    </row>
    <row r="902" customFormat="false" ht="12.8" hidden="false" customHeight="false" outlineLevel="0" collapsed="false">
      <c r="D902" s="1"/>
      <c r="E902" s="1"/>
      <c r="F902" s="1"/>
      <c r="H902" s="1"/>
      <c r="I902" s="1"/>
      <c r="N902" s="1" t="n">
        <v>20220619</v>
      </c>
      <c r="O902" s="1" t="n">
        <v>47</v>
      </c>
      <c r="P902" s="1" t="n">
        <f aca="false">+O902/10</f>
        <v>4.7</v>
      </c>
      <c r="Q902" s="2" t="n">
        <f aca="false">+($M$2/0.593)*0.5*(-1*(-P902/($M$1*3/2)+1)*(-P902/($M$1*3/2)+1)*(-P902/($M$1*3/2)+1)-1*(-P902/($M$1*3/2)+1)*(-P902/($M$1*3/2)+1)+(-P902/($M$1*3/2)+1)+1)</f>
        <v>0.400348525334153</v>
      </c>
      <c r="R902" s="2" t="n">
        <f aca="false">+P902*P902*P902*0.613*Q902*$M$4</f>
        <v>39.2028832831433</v>
      </c>
      <c r="S902" s="3" t="n">
        <f aca="false">+P902*P902*P902*0.613*Q902*$M$4*24</f>
        <v>940.869198795438</v>
      </c>
      <c r="T902" s="3" t="n">
        <f aca="false">+P902*P902*P902*0.613*$M$2*$M$4*24</f>
        <v>1291.4814382896</v>
      </c>
      <c r="U902" s="3"/>
      <c r="V902" s="3"/>
    </row>
    <row r="903" customFormat="false" ht="12.8" hidden="false" customHeight="false" outlineLevel="0" collapsed="false">
      <c r="D903" s="1"/>
      <c r="E903" s="1"/>
      <c r="F903" s="1"/>
      <c r="H903" s="1"/>
      <c r="I903" s="1"/>
      <c r="N903" s="1" t="n">
        <v>20220620</v>
      </c>
      <c r="O903" s="1" t="n">
        <v>31</v>
      </c>
      <c r="P903" s="1" t="n">
        <f aca="false">+O903/10</f>
        <v>3.1</v>
      </c>
      <c r="Q903" s="2" t="n">
        <f aca="false">+($M$2/0.593)*0.5*(-1*(-P903/($M$1*3/2)+1)*(-P903/($M$1*3/2)+1)*(-P903/($M$1*3/2)+1)-1*(-P903/($M$1*3/2)+1)*(-P903/($M$1*3/2)+1)+(-P903/($M$1*3/2)+1)+1)</f>
        <v>0.29653035743398</v>
      </c>
      <c r="R903" s="2" t="n">
        <f aca="false">+P903*P903*P903*0.613*Q903*$M$4</f>
        <v>8.33183086407682</v>
      </c>
      <c r="S903" s="3" t="n">
        <f aca="false">+P903*P903*P903*0.613*Q903*$M$4*24</f>
        <v>199.963940737844</v>
      </c>
      <c r="T903" s="3" t="n">
        <f aca="false">+P903*P903*P903*0.613*$M$2*$M$4*24</f>
        <v>370.578036929057</v>
      </c>
      <c r="U903" s="3"/>
      <c r="V903" s="3"/>
    </row>
    <row r="904" customFormat="false" ht="12.8" hidden="false" customHeight="false" outlineLevel="0" collapsed="false">
      <c r="D904" s="1"/>
      <c r="E904" s="1"/>
      <c r="F904" s="1"/>
      <c r="H904" s="1"/>
      <c r="I904" s="1"/>
      <c r="N904" s="1" t="n">
        <v>20220621</v>
      </c>
      <c r="O904" s="1" t="n">
        <v>24</v>
      </c>
      <c r="P904" s="1" t="n">
        <f aca="false">+O904/10</f>
        <v>2.4</v>
      </c>
      <c r="Q904" s="2" t="n">
        <f aca="false">+($M$2/0.593)*0.5*(-1*(-P904/($M$1*3/2)+1)*(-P904/($M$1*3/2)+1)*(-P904/($M$1*3/2)+1)-1*(-P904/($M$1*3/2)+1)*(-P904/($M$1*3/2)+1)+(-P904/($M$1*3/2)+1)+1)</f>
        <v>0.241028282898301</v>
      </c>
      <c r="R904" s="2" t="n">
        <f aca="false">+P904*P904*P904*0.613*Q904*$M$4</f>
        <v>3.14259152231951</v>
      </c>
      <c r="S904" s="3" t="n">
        <f aca="false">+P904*P904*P904*0.613*Q904*$M$4*24</f>
        <v>75.4221965356683</v>
      </c>
      <c r="T904" s="3" t="n">
        <f aca="false">+P904*P904*P904*0.613*$M$2*$M$4*24</f>
        <v>171.960349854227</v>
      </c>
      <c r="U904" s="3"/>
      <c r="V904" s="3"/>
    </row>
    <row r="905" customFormat="false" ht="12.8" hidden="false" customHeight="false" outlineLevel="0" collapsed="false">
      <c r="D905" s="1"/>
      <c r="E905" s="1"/>
      <c r="F905" s="1"/>
      <c r="H905" s="1"/>
      <c r="I905" s="1"/>
      <c r="N905" s="1" t="n">
        <v>20220622</v>
      </c>
      <c r="O905" s="1" t="n">
        <v>31</v>
      </c>
      <c r="P905" s="1" t="n">
        <f aca="false">+O905/10</f>
        <v>3.1</v>
      </c>
      <c r="Q905" s="2" t="n">
        <f aca="false">+($M$2/0.593)*0.5*(-1*(-P905/($M$1*3/2)+1)*(-P905/($M$1*3/2)+1)*(-P905/($M$1*3/2)+1)-1*(-P905/($M$1*3/2)+1)*(-P905/($M$1*3/2)+1)+(-P905/($M$1*3/2)+1)+1)</f>
        <v>0.29653035743398</v>
      </c>
      <c r="R905" s="2" t="n">
        <f aca="false">+P905*P905*P905*0.613*Q905*$M$4</f>
        <v>8.33183086407682</v>
      </c>
      <c r="S905" s="3" t="n">
        <f aca="false">+P905*P905*P905*0.613*Q905*$M$4*24</f>
        <v>199.963940737844</v>
      </c>
      <c r="T905" s="3" t="n">
        <f aca="false">+P905*P905*P905*0.613*$M$2*$M$4*24</f>
        <v>370.578036929057</v>
      </c>
      <c r="U905" s="3"/>
      <c r="V905" s="3"/>
    </row>
    <row r="906" customFormat="false" ht="12.8" hidden="false" customHeight="false" outlineLevel="0" collapsed="false">
      <c r="D906" s="1"/>
      <c r="E906" s="1"/>
      <c r="F906" s="1"/>
      <c r="H906" s="1"/>
      <c r="I906" s="1"/>
      <c r="N906" s="1" t="n">
        <v>20220623</v>
      </c>
      <c r="O906" s="1" t="n">
        <v>26</v>
      </c>
      <c r="P906" s="1" t="n">
        <f aca="false">+O906/10</f>
        <v>2.6</v>
      </c>
      <c r="Q906" s="2" t="n">
        <f aca="false">+($M$2/0.593)*0.5*(-1*(-P906/($M$1*3/2)+1)*(-P906/($M$1*3/2)+1)*(-P906/($M$1*3/2)+1)-1*(-P906/($M$1*3/2)+1)*(-P906/($M$1*3/2)+1)+(-P906/($M$1*3/2)+1)+1)</f>
        <v>0.257537111637928</v>
      </c>
      <c r="R906" s="2" t="n">
        <f aca="false">+P906*P906*P906*0.613*Q906*$M$4</f>
        <v>4.26919573773573</v>
      </c>
      <c r="S906" s="3" t="n">
        <f aca="false">+P906*P906*P906*0.613*Q906*$M$4*24</f>
        <v>102.460697705658</v>
      </c>
      <c r="T906" s="3" t="n">
        <f aca="false">+P906*P906*P906*0.613*$M$2*$M$4*24</f>
        <v>218.632458697765</v>
      </c>
      <c r="U906" s="3"/>
      <c r="V906" s="3"/>
    </row>
    <row r="907" customFormat="false" ht="12.8" hidden="false" customHeight="false" outlineLevel="0" collapsed="false">
      <c r="D907" s="1"/>
      <c r="E907" s="1"/>
      <c r="F907" s="1"/>
      <c r="H907" s="1"/>
      <c r="I907" s="1"/>
      <c r="N907" s="1" t="n">
        <v>20220624</v>
      </c>
      <c r="O907" s="1" t="n">
        <v>30</v>
      </c>
      <c r="P907" s="1" t="n">
        <f aca="false">+O907/10</f>
        <v>3</v>
      </c>
      <c r="Q907" s="2" t="n">
        <f aca="false">+($M$2/0.593)*0.5*(-1*(-P907/($M$1*3/2)+1)*(-P907/($M$1*3/2)+1)*(-P907/($M$1*3/2)+1)-1*(-P907/($M$1*3/2)+1)*(-P907/($M$1*3/2)+1)+(-P907/($M$1*3/2)+1)+1)</f>
        <v>0.288989299229084</v>
      </c>
      <c r="R907" s="2" t="n">
        <f aca="false">+P907*P907*P907*0.613*Q907*$M$4</f>
        <v>7.35921902632432</v>
      </c>
      <c r="S907" s="3" t="n">
        <f aca="false">+P907*P907*P907*0.613*Q907*$M$4*24</f>
        <v>176.621256631784</v>
      </c>
      <c r="T907" s="3" t="n">
        <f aca="false">+P907*P907*P907*0.613*$M$2*$M$4*24</f>
        <v>335.860058309038</v>
      </c>
      <c r="U907" s="3"/>
      <c r="V907" s="3"/>
    </row>
    <row r="908" customFormat="false" ht="12.8" hidden="false" customHeight="false" outlineLevel="0" collapsed="false">
      <c r="D908" s="1"/>
      <c r="E908" s="1"/>
      <c r="F908" s="1"/>
      <c r="H908" s="1"/>
      <c r="I908" s="1"/>
      <c r="N908" s="1" t="n">
        <v>20220625</v>
      </c>
      <c r="O908" s="1" t="n">
        <v>31</v>
      </c>
      <c r="P908" s="1" t="n">
        <f aca="false">+O908/10</f>
        <v>3.1</v>
      </c>
      <c r="Q908" s="2" t="n">
        <f aca="false">+($M$2/0.593)*0.5*(-1*(-P908/($M$1*3/2)+1)*(-P908/($M$1*3/2)+1)*(-P908/($M$1*3/2)+1)-1*(-P908/($M$1*3/2)+1)*(-P908/($M$1*3/2)+1)+(-P908/($M$1*3/2)+1)+1)</f>
        <v>0.29653035743398</v>
      </c>
      <c r="R908" s="2" t="n">
        <f aca="false">+P908*P908*P908*0.613*Q908*$M$4</f>
        <v>8.33183086407682</v>
      </c>
      <c r="S908" s="3" t="n">
        <f aca="false">+P908*P908*P908*0.613*Q908*$M$4*24</f>
        <v>199.963940737844</v>
      </c>
      <c r="T908" s="3" t="n">
        <f aca="false">+P908*P908*P908*0.613*$M$2*$M$4*24</f>
        <v>370.578036929057</v>
      </c>
      <c r="U908" s="3"/>
      <c r="V908" s="3"/>
    </row>
    <row r="909" customFormat="false" ht="12.8" hidden="false" customHeight="false" outlineLevel="0" collapsed="false">
      <c r="D909" s="1"/>
      <c r="E909" s="1"/>
      <c r="F909" s="1"/>
      <c r="H909" s="1"/>
      <c r="I909" s="1"/>
      <c r="N909" s="1" t="n">
        <v>20220626</v>
      </c>
      <c r="O909" s="1" t="n">
        <v>25</v>
      </c>
      <c r="P909" s="1" t="n">
        <f aca="false">+O909/10</f>
        <v>2.5</v>
      </c>
      <c r="Q909" s="2" t="n">
        <f aca="false">+($M$2/0.593)*0.5*(-1*(-P909/($M$1*3/2)+1)*(-P909/($M$1*3/2)+1)*(-P909/($M$1*3/2)+1)-1*(-P909/($M$1*3/2)+1)*(-P909/($M$1*3/2)+1)+(-P909/($M$1*3/2)+1)+1)</f>
        <v>0.249348518161137</v>
      </c>
      <c r="R909" s="2" t="n">
        <f aca="false">+P909*P909*P909*0.613*Q909*$M$4</f>
        <v>3.67462495650297</v>
      </c>
      <c r="S909" s="3" t="n">
        <f aca="false">+P909*P909*P909*0.613*Q909*$M$4*24</f>
        <v>88.1909989560714</v>
      </c>
      <c r="T909" s="3" t="n">
        <f aca="false">+P909*P909*P909*0.613*$M$2*$M$4*24</f>
        <v>194.363459669582</v>
      </c>
      <c r="U909" s="3"/>
      <c r="V909" s="3"/>
    </row>
    <row r="910" customFormat="false" ht="12.8" hidden="false" customHeight="false" outlineLevel="0" collapsed="false">
      <c r="D910" s="1"/>
      <c r="E910" s="1"/>
      <c r="F910" s="1"/>
      <c r="H910" s="1"/>
      <c r="I910" s="1"/>
      <c r="N910" s="1" t="n">
        <v>20220627</v>
      </c>
      <c r="O910" s="1" t="n">
        <v>19</v>
      </c>
      <c r="P910" s="1" t="n">
        <f aca="false">+O910/10</f>
        <v>1.9</v>
      </c>
      <c r="Q910" s="2" t="n">
        <f aca="false">+($M$2/0.593)*0.5*(-1*(-P910/($M$1*3/2)+1)*(-P910/($M$1*3/2)+1)*(-P910/($M$1*3/2)+1)-1*(-P910/($M$1*3/2)+1)*(-P910/($M$1*3/2)+1)+(-P910/($M$1*3/2)+1)+1)</f>
        <v>0.197427574590686</v>
      </c>
      <c r="R910" s="2" t="n">
        <f aca="false">+P910*P910*P910*0.613*Q910*$M$4</f>
        <v>1.2771879596706</v>
      </c>
      <c r="S910" s="3" t="n">
        <f aca="false">+P910*P910*P910*0.613*Q910*$M$4*24</f>
        <v>30.6525110320943</v>
      </c>
      <c r="T910" s="3" t="n">
        <f aca="false">+P910*P910*P910*0.613*$M$2*$M$4*24</f>
        <v>85.3208940719145</v>
      </c>
      <c r="U910" s="3"/>
      <c r="V910" s="3"/>
    </row>
    <row r="911" customFormat="false" ht="12.8" hidden="false" customHeight="false" outlineLevel="0" collapsed="false">
      <c r="D911" s="1"/>
      <c r="E911" s="1"/>
      <c r="F911" s="1"/>
      <c r="H911" s="1"/>
      <c r="I911" s="1"/>
      <c r="N911" s="1" t="n">
        <v>20220628</v>
      </c>
      <c r="O911" s="1" t="n">
        <v>23</v>
      </c>
      <c r="P911" s="1" t="n">
        <f aca="false">+O911/10</f>
        <v>2.3</v>
      </c>
      <c r="Q911" s="2" t="n">
        <f aca="false">+($M$2/0.593)*0.5*(-1*(-P911/($M$1*3/2)+1)*(-P911/($M$1*3/2)+1)*(-P911/($M$1*3/2)+1)-1*(-P911/($M$1*3/2)+1)*(-P911/($M$1*3/2)+1)+(-P911/($M$1*3/2)+1)+1)</f>
        <v>0.232575694272198</v>
      </c>
      <c r="R911" s="2" t="n">
        <f aca="false">+P911*P911*P911*0.613*Q911*$M$4</f>
        <v>2.66891066259668</v>
      </c>
      <c r="S911" s="3" t="n">
        <f aca="false">+P911*P911*P911*0.613*Q911*$M$4*24</f>
        <v>64.0538559023202</v>
      </c>
      <c r="T911" s="3" t="n">
        <f aca="false">+P911*P911*P911*0.613*$M$2*$M$4*24</f>
        <v>151.348493683187</v>
      </c>
      <c r="U911" s="3"/>
      <c r="V911" s="3"/>
    </row>
    <row r="912" customFormat="false" ht="12.8" hidden="false" customHeight="false" outlineLevel="0" collapsed="false">
      <c r="D912" s="1"/>
      <c r="E912" s="1"/>
      <c r="F912" s="1"/>
      <c r="H912" s="1"/>
      <c r="I912" s="1"/>
      <c r="N912" s="1" t="n">
        <v>20220629</v>
      </c>
      <c r="O912" s="1" t="n">
        <v>18</v>
      </c>
      <c r="P912" s="1" t="n">
        <f aca="false">+O912/10</f>
        <v>1.8</v>
      </c>
      <c r="Q912" s="2" t="n">
        <f aca="false">+($M$2/0.593)*0.5*(-1*(-P912/($M$1*3/2)+1)*(-P912/($M$1*3/2)+1)*(-P912/($M$1*3/2)+1)-1*(-P912/($M$1*3/2)+1)*(-P912/($M$1*3/2)+1)+(-P912/($M$1*3/2)+1)+1)</f>
        <v>0.188302545489923</v>
      </c>
      <c r="R912" s="2" t="n">
        <f aca="false">+P912*P912*P912*0.613*Q912*$M$4</f>
        <v>1.03576184551134</v>
      </c>
      <c r="S912" s="3" t="n">
        <f aca="false">+P912*P912*P912*0.613*Q912*$M$4*24</f>
        <v>24.8582842922721</v>
      </c>
      <c r="T912" s="3" t="n">
        <f aca="false">+P912*P912*P912*0.613*$M$2*$M$4*24</f>
        <v>72.5457725947522</v>
      </c>
      <c r="U912" s="3"/>
      <c r="V912" s="3"/>
    </row>
    <row r="913" customFormat="false" ht="12.8" hidden="false" customHeight="false" outlineLevel="0" collapsed="false">
      <c r="D913" s="1"/>
      <c r="E913" s="1"/>
      <c r="F913" s="1"/>
      <c r="H913" s="1"/>
      <c r="I913" s="1"/>
      <c r="N913" s="1" t="n">
        <v>20220630</v>
      </c>
      <c r="O913" s="1" t="n">
        <v>31</v>
      </c>
      <c r="P913" s="1" t="n">
        <f aca="false">+O913/10</f>
        <v>3.1</v>
      </c>
      <c r="Q913" s="2" t="n">
        <f aca="false">+($M$2/0.593)*0.5*(-1*(-P913/($M$1*3/2)+1)*(-P913/($M$1*3/2)+1)*(-P913/($M$1*3/2)+1)-1*(-P913/($M$1*3/2)+1)*(-P913/($M$1*3/2)+1)+(-P913/($M$1*3/2)+1)+1)</f>
        <v>0.29653035743398</v>
      </c>
      <c r="R913" s="2" t="n">
        <f aca="false">+P913*P913*P913*0.613*Q913*$M$4</f>
        <v>8.33183086407682</v>
      </c>
      <c r="S913" s="3" t="n">
        <f aca="false">+P913*P913*P913*0.613*Q913*$M$4*24</f>
        <v>199.963940737844</v>
      </c>
      <c r="T913" s="3" t="n">
        <f aca="false">+P913*P913*P913*0.613*$M$2*$M$4*24</f>
        <v>370.578036929057</v>
      </c>
      <c r="U913" s="3" t="n">
        <f aca="false">SUM(S884:S913)</f>
        <v>9101.86255027079</v>
      </c>
      <c r="V913" s="3" t="n">
        <f aca="false">SUM(T884:T913)</f>
        <v>14388.8295432459</v>
      </c>
    </row>
    <row r="914" customFormat="false" ht="12.8" hidden="false" customHeight="false" outlineLevel="0" collapsed="false">
      <c r="D914" s="1"/>
      <c r="E914" s="1"/>
      <c r="F914" s="1"/>
      <c r="H914" s="1"/>
      <c r="I914" s="1"/>
      <c r="N914" s="1" t="n">
        <v>20220701</v>
      </c>
      <c r="O914" s="1" t="n">
        <v>36</v>
      </c>
      <c r="P914" s="1" t="n">
        <f aca="false">+O914/10</f>
        <v>3.6</v>
      </c>
      <c r="Q914" s="2" t="n">
        <f aca="false">+($M$2/0.593)*0.5*(-1*(-P914/($M$1*3/2)+1)*(-P914/($M$1*3/2)+1)*(-P914/($M$1*3/2)+1)-1*(-P914/($M$1*3/2)+1)*(-P914/($M$1*3/2)+1)+(-P914/($M$1*3/2)+1)+1)</f>
        <v>0.332339295162196</v>
      </c>
      <c r="R914" s="2" t="n">
        <f aca="false">+P914*P914*P914*0.613*Q914*$M$4</f>
        <v>14.6243105019121</v>
      </c>
      <c r="S914" s="3" t="n">
        <f aca="false">+P914*P914*P914*0.613*Q914*$M$4*24</f>
        <v>350.983452045891</v>
      </c>
      <c r="T914" s="3" t="n">
        <f aca="false">+P914*P914*P914*0.613*$M$2*$M$4*24</f>
        <v>580.366180758017</v>
      </c>
      <c r="U914" s="3"/>
      <c r="V914" s="3"/>
    </row>
    <row r="915" customFormat="false" ht="12.8" hidden="false" customHeight="false" outlineLevel="0" collapsed="false">
      <c r="D915" s="1"/>
      <c r="E915" s="1"/>
      <c r="F915" s="1"/>
      <c r="H915" s="1"/>
      <c r="I915" s="1"/>
      <c r="N915" s="1" t="n">
        <v>20220702</v>
      </c>
      <c r="O915" s="1" t="n">
        <v>22</v>
      </c>
      <c r="P915" s="1" t="n">
        <f aca="false">+O915/10</f>
        <v>2.2</v>
      </c>
      <c r="Q915" s="2" t="n">
        <f aca="false">+($M$2/0.593)*0.5*(-1*(-P915/($M$1*3/2)+1)*(-P915/($M$1*3/2)+1)*(-P915/($M$1*3/2)+1)-1*(-P915/($M$1*3/2)+1)*(-P915/($M$1*3/2)+1)+(-P915/($M$1*3/2)+1)+1)</f>
        <v>0.223990040705607</v>
      </c>
      <c r="R915" s="2" t="n">
        <f aca="false">+P915*P915*P915*0.613*Q915*$M$4</f>
        <v>2.24948423452287</v>
      </c>
      <c r="S915" s="3" t="n">
        <f aca="false">+P915*P915*P915*0.613*Q915*$M$4*24</f>
        <v>53.987621628549</v>
      </c>
      <c r="T915" s="3" t="n">
        <f aca="false">+P915*P915*P915*0.613*$M$2*$M$4*24</f>
        <v>132.45325558795</v>
      </c>
      <c r="U915" s="3"/>
      <c r="V915" s="3"/>
    </row>
    <row r="916" customFormat="false" ht="12.8" hidden="false" customHeight="false" outlineLevel="0" collapsed="false">
      <c r="D916" s="1"/>
      <c r="E916" s="1"/>
      <c r="F916" s="1"/>
      <c r="H916" s="1"/>
      <c r="I916" s="1"/>
      <c r="N916" s="1" t="n">
        <v>20220703</v>
      </c>
      <c r="O916" s="1" t="n">
        <v>31</v>
      </c>
      <c r="P916" s="1" t="n">
        <f aca="false">+O916/10</f>
        <v>3.1</v>
      </c>
      <c r="Q916" s="2" t="n">
        <f aca="false">+($M$2/0.593)*0.5*(-1*(-P916/($M$1*3/2)+1)*(-P916/($M$1*3/2)+1)*(-P916/($M$1*3/2)+1)-1*(-P916/($M$1*3/2)+1)*(-P916/($M$1*3/2)+1)+(-P916/($M$1*3/2)+1)+1)</f>
        <v>0.29653035743398</v>
      </c>
      <c r="R916" s="2" t="n">
        <f aca="false">+P916*P916*P916*0.613*Q916*$M$4</f>
        <v>8.33183086407682</v>
      </c>
      <c r="S916" s="3" t="n">
        <f aca="false">+P916*P916*P916*0.613*Q916*$M$4*24</f>
        <v>199.963940737844</v>
      </c>
      <c r="T916" s="3" t="n">
        <f aca="false">+P916*P916*P916*0.613*$M$2*$M$4*24</f>
        <v>370.578036929057</v>
      </c>
      <c r="U916" s="3"/>
      <c r="V916" s="3"/>
    </row>
    <row r="917" customFormat="false" ht="12.8" hidden="false" customHeight="false" outlineLevel="0" collapsed="false">
      <c r="D917" s="1"/>
      <c r="E917" s="1"/>
      <c r="F917" s="1"/>
      <c r="H917" s="1"/>
      <c r="I917" s="1"/>
      <c r="N917" s="1" t="n">
        <v>20220704</v>
      </c>
      <c r="O917" s="1" t="n">
        <v>28</v>
      </c>
      <c r="P917" s="1" t="n">
        <f aca="false">+O917/10</f>
        <v>2.8</v>
      </c>
      <c r="Q917" s="2" t="n">
        <f aca="false">+($M$2/0.593)*0.5*(-1*(-P917/($M$1*3/2)+1)*(-P917/($M$1*3/2)+1)*(-P917/($M$1*3/2)+1)-1*(-P917/($M$1*3/2)+1)*(-P917/($M$1*3/2)+1)+(-P917/($M$1*3/2)+1)+1)</f>
        <v>0.273522219542264</v>
      </c>
      <c r="R917" s="2" t="n">
        <f aca="false">+P917*P917*P917*0.613*Q917*$M$4</f>
        <v>5.66308276228817</v>
      </c>
      <c r="S917" s="3" t="n">
        <f aca="false">+P917*P917*P917*0.613*Q917*$M$4*24</f>
        <v>135.913986294916</v>
      </c>
      <c r="T917" s="3" t="n">
        <f aca="false">+P917*P917*P917*0.613*$M$2*$M$4*24</f>
        <v>273.066666666667</v>
      </c>
      <c r="U917" s="3"/>
      <c r="V917" s="3"/>
    </row>
    <row r="918" customFormat="false" ht="12.8" hidden="false" customHeight="false" outlineLevel="0" collapsed="false">
      <c r="D918" s="1"/>
      <c r="E918" s="1"/>
      <c r="F918" s="1"/>
      <c r="H918" s="1"/>
      <c r="I918" s="1"/>
      <c r="N918" s="1" t="n">
        <v>20220705</v>
      </c>
      <c r="O918" s="1" t="n">
        <v>29</v>
      </c>
      <c r="P918" s="1" t="n">
        <f aca="false">+O918/10</f>
        <v>2.9</v>
      </c>
      <c r="Q918" s="2" t="n">
        <f aca="false">+($M$2/0.593)*0.5*(-1*(-P918/($M$1*3/2)+1)*(-P918/($M$1*3/2)+1)*(-P918/($M$1*3/2)+1)-1*(-P918/($M$1*3/2)+1)*(-P918/($M$1*3/2)+1)+(-P918/($M$1*3/2)+1)+1)</f>
        <v>0.281320157124253</v>
      </c>
      <c r="R918" s="2" t="n">
        <f aca="false">+P918*P918*P918*0.613*Q918*$M$4</f>
        <v>6.47114375409461</v>
      </c>
      <c r="S918" s="3" t="n">
        <f aca="false">+P918*P918*P918*0.613*Q918*$M$4*24</f>
        <v>155.307450098271</v>
      </c>
      <c r="T918" s="3" t="n">
        <f aca="false">+P918*P918*P918*0.613*$M$2*$M$4*24</f>
        <v>303.381146744412</v>
      </c>
      <c r="U918" s="3"/>
      <c r="V918" s="3"/>
    </row>
    <row r="919" customFormat="false" ht="12.8" hidden="false" customHeight="false" outlineLevel="0" collapsed="false">
      <c r="D919" s="1"/>
      <c r="E919" s="1"/>
      <c r="F919" s="1"/>
      <c r="H919" s="1"/>
      <c r="I919" s="1"/>
      <c r="N919" s="1" t="n">
        <v>20220706</v>
      </c>
      <c r="O919" s="1" t="n">
        <v>26</v>
      </c>
      <c r="P919" s="1" t="n">
        <f aca="false">+O919/10</f>
        <v>2.6</v>
      </c>
      <c r="Q919" s="2" t="n">
        <f aca="false">+($M$2/0.593)*0.5*(-1*(-P919/($M$1*3/2)+1)*(-P919/($M$1*3/2)+1)*(-P919/($M$1*3/2)+1)-1*(-P919/($M$1*3/2)+1)*(-P919/($M$1*3/2)+1)+(-P919/($M$1*3/2)+1)+1)</f>
        <v>0.257537111637928</v>
      </c>
      <c r="R919" s="2" t="n">
        <f aca="false">+P919*P919*P919*0.613*Q919*$M$4</f>
        <v>4.26919573773573</v>
      </c>
      <c r="S919" s="3" t="n">
        <f aca="false">+P919*P919*P919*0.613*Q919*$M$4*24</f>
        <v>102.460697705658</v>
      </c>
      <c r="T919" s="3" t="n">
        <f aca="false">+P919*P919*P919*0.613*$M$2*$M$4*24</f>
        <v>218.632458697765</v>
      </c>
      <c r="U919" s="3"/>
      <c r="V919" s="3"/>
    </row>
    <row r="920" customFormat="false" ht="12.8" hidden="false" customHeight="false" outlineLevel="0" collapsed="false">
      <c r="D920" s="1"/>
      <c r="E920" s="1"/>
      <c r="F920" s="1"/>
      <c r="H920" s="1"/>
      <c r="I920" s="1"/>
      <c r="N920" s="1" t="n">
        <v>20220707</v>
      </c>
      <c r="O920" s="1" t="n">
        <v>48</v>
      </c>
      <c r="P920" s="1" t="n">
        <f aca="false">+O920/10</f>
        <v>4.8</v>
      </c>
      <c r="Q920" s="2" t="n">
        <f aca="false">+($M$2/0.593)*0.5*(-1*(-P920/($M$1*3/2)+1)*(-P920/($M$1*3/2)+1)*(-P920/($M$1*3/2)+1)-1*(-P920/($M$1*3/2)+1)*(-P920/($M$1*3/2)+1)+(-P920/($M$1*3/2)+1)+1)</f>
        <v>0.405821028555094</v>
      </c>
      <c r="R920" s="2" t="n">
        <f aca="false">+P920*P920*P920*0.613*Q920*$M$4</f>
        <v>42.3296289906139</v>
      </c>
      <c r="S920" s="3" t="n">
        <f aca="false">+P920*P920*P920*0.613*Q920*$M$4*24</f>
        <v>1015.91109577473</v>
      </c>
      <c r="T920" s="3" t="n">
        <f aca="false">+P920*P920*P920*0.613*$M$2*$M$4*24</f>
        <v>1375.68279883382</v>
      </c>
      <c r="U920" s="3"/>
      <c r="V920" s="3"/>
    </row>
    <row r="921" customFormat="false" ht="12.8" hidden="false" customHeight="false" outlineLevel="0" collapsed="false">
      <c r="D921" s="1"/>
      <c r="E921" s="1"/>
      <c r="F921" s="1"/>
      <c r="H921" s="1"/>
      <c r="I921" s="1"/>
      <c r="N921" s="1" t="n">
        <v>20220708</v>
      </c>
      <c r="O921" s="1" t="n">
        <v>22</v>
      </c>
      <c r="P921" s="1" t="n">
        <f aca="false">+O921/10</f>
        <v>2.2</v>
      </c>
      <c r="Q921" s="2" t="n">
        <f aca="false">+($M$2/0.593)*0.5*(-1*(-P921/($M$1*3/2)+1)*(-P921/($M$1*3/2)+1)*(-P921/($M$1*3/2)+1)-1*(-P921/($M$1*3/2)+1)*(-P921/($M$1*3/2)+1)+(-P921/($M$1*3/2)+1)+1)</f>
        <v>0.223990040705607</v>
      </c>
      <c r="R921" s="2" t="n">
        <f aca="false">+P921*P921*P921*0.613*Q921*$M$4</f>
        <v>2.24948423452287</v>
      </c>
      <c r="S921" s="3" t="n">
        <f aca="false">+P921*P921*P921*0.613*Q921*$M$4*24</f>
        <v>53.987621628549</v>
      </c>
      <c r="T921" s="3" t="n">
        <f aca="false">+P921*P921*P921*0.613*$M$2*$M$4*24</f>
        <v>132.45325558795</v>
      </c>
      <c r="U921" s="3"/>
      <c r="V921" s="3"/>
    </row>
    <row r="922" customFormat="false" ht="12.8" hidden="false" customHeight="false" outlineLevel="0" collapsed="false">
      <c r="D922" s="1"/>
      <c r="E922" s="1"/>
      <c r="F922" s="1"/>
      <c r="H922" s="1"/>
      <c r="I922" s="1"/>
      <c r="N922" s="1" t="n">
        <v>20220709</v>
      </c>
      <c r="O922" s="1" t="n">
        <v>33</v>
      </c>
      <c r="P922" s="1" t="n">
        <f aca="false">+O922/10</f>
        <v>3.3</v>
      </c>
      <c r="Q922" s="2" t="n">
        <f aca="false">+($M$2/0.593)*0.5*(-1*(-P922/($M$1*3/2)+1)*(-P922/($M$1*3/2)+1)*(-P922/($M$1*3/2)+1)-1*(-P922/($M$1*3/2)+1)*(-P922/($M$1*3/2)+1)+(-P922/($M$1*3/2)+1)+1)</f>
        <v>0.311231068452854</v>
      </c>
      <c r="R922" s="2" t="n">
        <f aca="false">+P922*P922*P922*0.613*Q922*$M$4</f>
        <v>10.5489920715165</v>
      </c>
      <c r="S922" s="3" t="n">
        <f aca="false">+P922*P922*P922*0.613*Q922*$M$4*24</f>
        <v>253.175809716396</v>
      </c>
      <c r="T922" s="3" t="n">
        <f aca="false">+P922*P922*P922*0.613*$M$2*$M$4*24</f>
        <v>447.029737609329</v>
      </c>
      <c r="U922" s="3"/>
      <c r="V922" s="3"/>
    </row>
    <row r="923" customFormat="false" ht="12.8" hidden="false" customHeight="false" outlineLevel="0" collapsed="false">
      <c r="D923" s="1"/>
      <c r="E923" s="1"/>
      <c r="F923" s="1"/>
      <c r="H923" s="1"/>
      <c r="I923" s="1"/>
      <c r="N923" s="1" t="n">
        <v>20220710</v>
      </c>
      <c r="O923" s="1" t="n">
        <v>29</v>
      </c>
      <c r="P923" s="1" t="n">
        <f aca="false">+O923/10</f>
        <v>2.9</v>
      </c>
      <c r="Q923" s="2" t="n">
        <f aca="false">+($M$2/0.593)*0.5*(-1*(-P923/($M$1*3/2)+1)*(-P923/($M$1*3/2)+1)*(-P923/($M$1*3/2)+1)-1*(-P923/($M$1*3/2)+1)*(-P923/($M$1*3/2)+1)+(-P923/($M$1*3/2)+1)+1)</f>
        <v>0.281320157124253</v>
      </c>
      <c r="R923" s="2" t="n">
        <f aca="false">+P923*P923*P923*0.613*Q923*$M$4</f>
        <v>6.47114375409461</v>
      </c>
      <c r="S923" s="3" t="n">
        <f aca="false">+P923*P923*P923*0.613*Q923*$M$4*24</f>
        <v>155.307450098271</v>
      </c>
      <c r="T923" s="3" t="n">
        <f aca="false">+P923*P923*P923*0.613*$M$2*$M$4*24</f>
        <v>303.381146744412</v>
      </c>
      <c r="U923" s="3"/>
      <c r="V923" s="3"/>
    </row>
    <row r="924" customFormat="false" ht="12.8" hidden="false" customHeight="false" outlineLevel="0" collapsed="false">
      <c r="D924" s="1"/>
      <c r="E924" s="1"/>
      <c r="F924" s="1"/>
      <c r="H924" s="1"/>
      <c r="I924" s="1"/>
      <c r="N924" s="1" t="n">
        <v>20220711</v>
      </c>
      <c r="O924" s="1" t="n">
        <v>15</v>
      </c>
      <c r="P924" s="1" t="n">
        <f aca="false">+O924/10</f>
        <v>1.5</v>
      </c>
      <c r="Q924" s="2" t="n">
        <f aca="false">+($M$2/0.593)*0.5*(-1*(-P924/($M$1*3/2)+1)*(-P924/($M$1*3/2)+1)*(-P924/($M$1*3/2)+1)-1*(-P924/($M$1*3/2)+1)*(-P924/($M$1*3/2)+1)+(-P924/($M$1*3/2)+1)+1)</f>
        <v>0.16010487491916</v>
      </c>
      <c r="R924" s="2" t="n">
        <f aca="false">+P924*P924*P924*0.613*Q924*$M$4</f>
        <v>0.509641206809164</v>
      </c>
      <c r="S924" s="3" t="n">
        <f aca="false">+P924*P924*P924*0.613*Q924*$M$4*24</f>
        <v>12.2313889634199</v>
      </c>
      <c r="T924" s="3" t="n">
        <f aca="false">+P924*P924*P924*0.613*$M$2*$M$4*24</f>
        <v>41.9825072886297</v>
      </c>
      <c r="U924" s="3"/>
      <c r="V924" s="3"/>
    </row>
    <row r="925" customFormat="false" ht="12.8" hidden="false" customHeight="false" outlineLevel="0" collapsed="false">
      <c r="D925" s="1"/>
      <c r="E925" s="1"/>
      <c r="F925" s="1"/>
      <c r="H925" s="1"/>
      <c r="I925" s="1"/>
      <c r="N925" s="1" t="n">
        <v>20220712</v>
      </c>
      <c r="O925" s="1" t="n">
        <v>15</v>
      </c>
      <c r="P925" s="1" t="n">
        <f aca="false">+O925/10</f>
        <v>1.5</v>
      </c>
      <c r="Q925" s="2" t="n">
        <f aca="false">+($M$2/0.593)*0.5*(-1*(-P925/($M$1*3/2)+1)*(-P925/($M$1*3/2)+1)*(-P925/($M$1*3/2)+1)-1*(-P925/($M$1*3/2)+1)*(-P925/($M$1*3/2)+1)+(-P925/($M$1*3/2)+1)+1)</f>
        <v>0.16010487491916</v>
      </c>
      <c r="R925" s="2" t="n">
        <f aca="false">+P925*P925*P925*0.613*Q925*$M$4</f>
        <v>0.509641206809164</v>
      </c>
      <c r="S925" s="3" t="n">
        <f aca="false">+P925*P925*P925*0.613*Q925*$M$4*24</f>
        <v>12.2313889634199</v>
      </c>
      <c r="T925" s="3" t="n">
        <f aca="false">+P925*P925*P925*0.613*$M$2*$M$4*24</f>
        <v>41.9825072886297</v>
      </c>
      <c r="U925" s="3"/>
      <c r="V925" s="3"/>
    </row>
    <row r="926" customFormat="false" ht="12.8" hidden="false" customHeight="false" outlineLevel="0" collapsed="false">
      <c r="D926" s="1"/>
      <c r="E926" s="1"/>
      <c r="F926" s="1"/>
      <c r="H926" s="1"/>
      <c r="I926" s="1"/>
      <c r="N926" s="1" t="n">
        <v>20220713</v>
      </c>
      <c r="O926" s="1" t="n">
        <v>34</v>
      </c>
      <c r="P926" s="1" t="n">
        <f aca="false">+O926/10</f>
        <v>3.4</v>
      </c>
      <c r="Q926" s="2" t="n">
        <f aca="false">+($M$2/0.593)*0.5*(-1*(-P926/($M$1*3/2)+1)*(-P926/($M$1*3/2)+1)*(-P926/($M$1*3/2)+1)-1*(-P926/($M$1*3/2)+1)*(-P926/($M$1*3/2)+1)+(-P926/($M$1*3/2)+1)+1)</f>
        <v>0.318392144421275</v>
      </c>
      <c r="R926" s="2" t="n">
        <f aca="false">+P926*P926*P926*0.613*Q926*$M$4</f>
        <v>11.8028067871346</v>
      </c>
      <c r="S926" s="3" t="n">
        <f aca="false">+P926*P926*P926*0.613*Q926*$M$4*24</f>
        <v>283.26736289123</v>
      </c>
      <c r="T926" s="3" t="n">
        <f aca="false">+P926*P926*P926*0.613*$M$2*$M$4*24</f>
        <v>488.912730806608</v>
      </c>
      <c r="U926" s="3"/>
      <c r="V926" s="3"/>
    </row>
    <row r="927" customFormat="false" ht="12.8" hidden="false" customHeight="false" outlineLevel="0" collapsed="false">
      <c r="D927" s="1"/>
      <c r="E927" s="1"/>
      <c r="F927" s="1"/>
      <c r="H927" s="1"/>
      <c r="I927" s="1"/>
      <c r="N927" s="1" t="n">
        <v>20220714</v>
      </c>
      <c r="O927" s="1" t="n">
        <v>31</v>
      </c>
      <c r="P927" s="1" t="n">
        <f aca="false">+O927/10</f>
        <v>3.1</v>
      </c>
      <c r="Q927" s="2" t="n">
        <f aca="false">+($M$2/0.593)*0.5*(-1*(-P927/($M$1*3/2)+1)*(-P927/($M$1*3/2)+1)*(-P927/($M$1*3/2)+1)-1*(-P927/($M$1*3/2)+1)*(-P927/($M$1*3/2)+1)+(-P927/($M$1*3/2)+1)+1)</f>
        <v>0.29653035743398</v>
      </c>
      <c r="R927" s="2" t="n">
        <f aca="false">+P927*P927*P927*0.613*Q927*$M$4</f>
        <v>8.33183086407682</v>
      </c>
      <c r="S927" s="3" t="n">
        <f aca="false">+P927*P927*P927*0.613*Q927*$M$4*24</f>
        <v>199.963940737844</v>
      </c>
      <c r="T927" s="3" t="n">
        <f aca="false">+P927*P927*P927*0.613*$M$2*$M$4*24</f>
        <v>370.578036929057</v>
      </c>
      <c r="U927" s="3"/>
      <c r="V927" s="3"/>
    </row>
    <row r="928" customFormat="false" ht="12.8" hidden="false" customHeight="false" outlineLevel="0" collapsed="false">
      <c r="D928" s="1"/>
      <c r="E928" s="1"/>
      <c r="F928" s="1"/>
      <c r="H928" s="1"/>
      <c r="I928" s="1"/>
      <c r="N928" s="1" t="n">
        <v>20220715</v>
      </c>
      <c r="O928" s="1" t="n">
        <v>23</v>
      </c>
      <c r="P928" s="1" t="n">
        <f aca="false">+O928/10</f>
        <v>2.3</v>
      </c>
      <c r="Q928" s="2" t="n">
        <f aca="false">+($M$2/0.593)*0.5*(-1*(-P928/($M$1*3/2)+1)*(-P928/($M$1*3/2)+1)*(-P928/($M$1*3/2)+1)-1*(-P928/($M$1*3/2)+1)*(-P928/($M$1*3/2)+1)+(-P928/($M$1*3/2)+1)+1)</f>
        <v>0.232575694272198</v>
      </c>
      <c r="R928" s="2" t="n">
        <f aca="false">+P928*P928*P928*0.613*Q928*$M$4</f>
        <v>2.66891066259668</v>
      </c>
      <c r="S928" s="3" t="n">
        <f aca="false">+P928*P928*P928*0.613*Q928*$M$4*24</f>
        <v>64.0538559023202</v>
      </c>
      <c r="T928" s="3" t="n">
        <f aca="false">+P928*P928*P928*0.613*$M$2*$M$4*24</f>
        <v>151.348493683187</v>
      </c>
      <c r="U928" s="3"/>
      <c r="V928" s="3"/>
    </row>
    <row r="929" customFormat="false" ht="12.8" hidden="false" customHeight="false" outlineLevel="0" collapsed="false">
      <c r="D929" s="1"/>
      <c r="E929" s="1"/>
      <c r="F929" s="1"/>
      <c r="H929" s="1"/>
      <c r="I929" s="1"/>
      <c r="N929" s="1" t="n">
        <v>20220716</v>
      </c>
      <c r="O929" s="1" t="n">
        <v>35</v>
      </c>
      <c r="P929" s="1" t="n">
        <f aca="false">+O929/10</f>
        <v>3.5</v>
      </c>
      <c r="Q929" s="2" t="n">
        <f aca="false">+($M$2/0.593)*0.5*(-1*(-P929/($M$1*3/2)+1)*(-P929/($M$1*3/2)+1)*(-P929/($M$1*3/2)+1)-1*(-P929/($M$1*3/2)+1)*(-P929/($M$1*3/2)+1)+(-P929/($M$1*3/2)+1)+1)</f>
        <v>0.325427982798649</v>
      </c>
      <c r="R929" s="2" t="n">
        <f aca="false">+P929*P929*P929*0.613*Q929*$M$4</f>
        <v>13.1596770018966</v>
      </c>
      <c r="S929" s="3" t="n">
        <f aca="false">+P929*P929*P929*0.613*Q929*$M$4*24</f>
        <v>315.832248045518</v>
      </c>
      <c r="T929" s="3" t="n">
        <f aca="false">+P929*P929*P929*0.613*$M$2*$M$4*24</f>
        <v>533.333333333333</v>
      </c>
      <c r="U929" s="3"/>
      <c r="V929" s="3"/>
    </row>
    <row r="930" customFormat="false" ht="12.8" hidden="false" customHeight="false" outlineLevel="0" collapsed="false">
      <c r="D930" s="1"/>
      <c r="E930" s="1"/>
      <c r="F930" s="1"/>
      <c r="H930" s="1"/>
      <c r="I930" s="1"/>
      <c r="N930" s="1" t="n">
        <v>20220717</v>
      </c>
      <c r="O930" s="1" t="n">
        <v>19</v>
      </c>
      <c r="P930" s="1" t="n">
        <f aca="false">+O930/10</f>
        <v>1.9</v>
      </c>
      <c r="Q930" s="2" t="n">
        <f aca="false">+($M$2/0.593)*0.5*(-1*(-P930/($M$1*3/2)+1)*(-P930/($M$1*3/2)+1)*(-P930/($M$1*3/2)+1)-1*(-P930/($M$1*3/2)+1)*(-P930/($M$1*3/2)+1)+(-P930/($M$1*3/2)+1)+1)</f>
        <v>0.197427574590686</v>
      </c>
      <c r="R930" s="2" t="n">
        <f aca="false">+P930*P930*P930*0.613*Q930*$M$4</f>
        <v>1.2771879596706</v>
      </c>
      <c r="S930" s="3" t="n">
        <f aca="false">+P930*P930*P930*0.613*Q930*$M$4*24</f>
        <v>30.6525110320943</v>
      </c>
      <c r="T930" s="3" t="n">
        <f aca="false">+P930*P930*P930*0.613*$M$2*$M$4*24</f>
        <v>85.3208940719145</v>
      </c>
      <c r="U930" s="3"/>
      <c r="V930" s="3"/>
    </row>
    <row r="931" customFormat="false" ht="12.8" hidden="false" customHeight="false" outlineLevel="0" collapsed="false">
      <c r="D931" s="1"/>
      <c r="E931" s="1"/>
      <c r="F931" s="1"/>
      <c r="H931" s="1"/>
      <c r="I931" s="1"/>
      <c r="N931" s="1" t="n">
        <v>20220718</v>
      </c>
      <c r="O931" s="1" t="n">
        <v>14</v>
      </c>
      <c r="P931" s="1" t="n">
        <f aca="false">+O931/10</f>
        <v>1.4</v>
      </c>
      <c r="Q931" s="2" t="n">
        <f aca="false">+($M$2/0.593)*0.5*(-1*(-P931/($M$1*3/2)+1)*(-P931/($M$1*3/2)+1)*(-P931/($M$1*3/2)+1)-1*(-P931/($M$1*3/2)+1)*(-P931/($M$1*3/2)+1)+(-P931/($M$1*3/2)+1)+1)</f>
        <v>0.150429085048675</v>
      </c>
      <c r="R931" s="2" t="n">
        <f aca="false">+P931*P931*P931*0.613*Q931*$M$4</f>
        <v>0.389315884424108</v>
      </c>
      <c r="S931" s="3" t="n">
        <f aca="false">+P931*P931*P931*0.613*Q931*$M$4*24</f>
        <v>9.3435812261786</v>
      </c>
      <c r="T931" s="3" t="n">
        <f aca="false">+P931*P931*P931*0.613*$M$2*$M$4*24</f>
        <v>34.1333333333333</v>
      </c>
      <c r="U931" s="3"/>
      <c r="V931" s="3"/>
    </row>
    <row r="932" customFormat="false" ht="12.8" hidden="false" customHeight="false" outlineLevel="0" collapsed="false">
      <c r="D932" s="1"/>
      <c r="E932" s="1"/>
      <c r="F932" s="1"/>
      <c r="H932" s="1"/>
      <c r="I932" s="1"/>
      <c r="N932" s="1" t="n">
        <v>20220719</v>
      </c>
      <c r="O932" s="1" t="n">
        <v>28</v>
      </c>
      <c r="P932" s="1" t="n">
        <f aca="false">+O932/10</f>
        <v>2.8</v>
      </c>
      <c r="Q932" s="2" t="n">
        <f aca="false">+($M$2/0.593)*0.5*(-1*(-P932/($M$1*3/2)+1)*(-P932/($M$1*3/2)+1)*(-P932/($M$1*3/2)+1)-1*(-P932/($M$1*3/2)+1)*(-P932/($M$1*3/2)+1)+(-P932/($M$1*3/2)+1)+1)</f>
        <v>0.273522219542264</v>
      </c>
      <c r="R932" s="2" t="n">
        <f aca="false">+P932*P932*P932*0.613*Q932*$M$4</f>
        <v>5.66308276228817</v>
      </c>
      <c r="S932" s="3" t="n">
        <f aca="false">+P932*P932*P932*0.613*Q932*$M$4*24</f>
        <v>135.913986294916</v>
      </c>
      <c r="T932" s="3" t="n">
        <f aca="false">+P932*P932*P932*0.613*$M$2*$M$4*24</f>
        <v>273.066666666667</v>
      </c>
      <c r="U932" s="3"/>
      <c r="V932" s="3"/>
    </row>
    <row r="933" customFormat="false" ht="12.8" hidden="false" customHeight="false" outlineLevel="0" collapsed="false">
      <c r="D933" s="1"/>
      <c r="E933" s="1"/>
      <c r="F933" s="1"/>
      <c r="H933" s="1"/>
      <c r="I933" s="1"/>
      <c r="N933" s="1" t="n">
        <v>20220720</v>
      </c>
      <c r="O933" s="1" t="n">
        <v>37</v>
      </c>
      <c r="P933" s="1" t="n">
        <f aca="false">+O933/10</f>
        <v>3.7</v>
      </c>
      <c r="Q933" s="2" t="n">
        <f aca="false">+($M$2/0.593)*0.5*(-1*(-P933/($M$1*3/2)+1)*(-P933/($M$1*3/2)+1)*(-P933/($M$1*3/2)+1)-1*(-P933/($M$1*3/2)+1)*(-P933/($M$1*3/2)+1)+(-P933/($M$1*3/2)+1)+1)</f>
        <v>0.339126793089139</v>
      </c>
      <c r="R933" s="2" t="n">
        <f aca="false">+P933*P933*P933*0.613*Q933*$M$4</f>
        <v>16.2014348180076</v>
      </c>
      <c r="S933" s="3" t="n">
        <f aca="false">+P933*P933*P933*0.613*Q933*$M$4*24</f>
        <v>388.834435632183</v>
      </c>
      <c r="T933" s="3" t="n">
        <f aca="false">+P933*P933*P933*0.613*$M$2*$M$4*24</f>
        <v>630.085908649174</v>
      </c>
      <c r="U933" s="3"/>
      <c r="V933" s="3"/>
    </row>
    <row r="934" customFormat="false" ht="12.8" hidden="false" customHeight="false" outlineLevel="0" collapsed="false">
      <c r="D934" s="1"/>
      <c r="E934" s="1"/>
      <c r="F934" s="1"/>
      <c r="H934" s="1"/>
      <c r="I934" s="1"/>
      <c r="N934" s="1" t="n">
        <v>20220721</v>
      </c>
      <c r="O934" s="1" t="n">
        <v>38</v>
      </c>
      <c r="P934" s="1" t="n">
        <f aca="false">+O934/10</f>
        <v>3.8</v>
      </c>
      <c r="Q934" s="2" t="n">
        <f aca="false">+($M$2/0.593)*0.5*(-1*(-P934/($M$1*3/2)+1)*(-P934/($M$1*3/2)+1)*(-P934/($M$1*3/2)+1)-1*(-P934/($M$1*3/2)+1)*(-P934/($M$1*3/2)+1)+(-P934/($M$1*3/2)+1)+1)</f>
        <v>0.3457911881567</v>
      </c>
      <c r="R934" s="2" t="n">
        <f aca="false">+P934*P934*P934*0.613*Q934*$M$4</f>
        <v>17.8957916284816</v>
      </c>
      <c r="S934" s="3" t="n">
        <f aca="false">+P934*P934*P934*0.613*Q934*$M$4*24</f>
        <v>429.498999083558</v>
      </c>
      <c r="T934" s="3" t="n">
        <f aca="false">+P934*P934*P934*0.613*$M$2*$M$4*24</f>
        <v>682.567152575316</v>
      </c>
      <c r="U934" s="3"/>
      <c r="V934" s="3"/>
    </row>
    <row r="935" customFormat="false" ht="12.8" hidden="false" customHeight="false" outlineLevel="0" collapsed="false">
      <c r="D935" s="1"/>
      <c r="E935" s="1"/>
      <c r="F935" s="1"/>
      <c r="H935" s="1"/>
      <c r="I935" s="1"/>
      <c r="N935" s="1" t="n">
        <v>20220722</v>
      </c>
      <c r="O935" s="1" t="n">
        <v>20</v>
      </c>
      <c r="P935" s="1" t="n">
        <f aca="false">+O935/10</f>
        <v>2</v>
      </c>
      <c r="Q935" s="2" t="n">
        <f aca="false">+($M$2/0.593)*0.5*(-1*(-P935/($M$1*3/2)+1)*(-P935/($M$1*3/2)+1)*(-P935/($M$1*3/2)+1)-1*(-P935/($M$1*3/2)+1)*(-P935/($M$1*3/2)+1)+(-P935/($M$1*3/2)+1)+1)</f>
        <v>0.206416692442073</v>
      </c>
      <c r="R935" s="2" t="n">
        <f aca="false">+P935*P935*P935*0.613*Q935*$M$4</f>
        <v>1.5574747135497</v>
      </c>
      <c r="S935" s="3" t="n">
        <f aca="false">+P935*P935*P935*0.613*Q935*$M$4*24</f>
        <v>37.3793931251927</v>
      </c>
      <c r="T935" s="3" t="n">
        <f aca="false">+P935*P935*P935*0.613*$M$2*$M$4*24</f>
        <v>99.514091350826</v>
      </c>
      <c r="U935" s="3"/>
      <c r="V935" s="3"/>
    </row>
    <row r="936" customFormat="false" ht="12.8" hidden="false" customHeight="false" outlineLevel="0" collapsed="false">
      <c r="D936" s="1"/>
      <c r="E936" s="1"/>
      <c r="F936" s="1"/>
      <c r="H936" s="1"/>
      <c r="I936" s="1"/>
      <c r="N936" s="1" t="n">
        <v>20220723</v>
      </c>
      <c r="O936" s="1" t="n">
        <v>14</v>
      </c>
      <c r="P936" s="1" t="n">
        <f aca="false">+O936/10</f>
        <v>1.4</v>
      </c>
      <c r="Q936" s="2" t="n">
        <f aca="false">+($M$2/0.593)*0.5*(-1*(-P936/($M$1*3/2)+1)*(-P936/($M$1*3/2)+1)*(-P936/($M$1*3/2)+1)-1*(-P936/($M$1*3/2)+1)*(-P936/($M$1*3/2)+1)+(-P936/($M$1*3/2)+1)+1)</f>
        <v>0.150429085048675</v>
      </c>
      <c r="R936" s="2" t="n">
        <f aca="false">+P936*P936*P936*0.613*Q936*$M$4</f>
        <v>0.389315884424108</v>
      </c>
      <c r="S936" s="3" t="n">
        <f aca="false">+P936*P936*P936*0.613*Q936*$M$4*24</f>
        <v>9.3435812261786</v>
      </c>
      <c r="T936" s="3" t="n">
        <f aca="false">+P936*P936*P936*0.613*$M$2*$M$4*24</f>
        <v>34.1333333333333</v>
      </c>
      <c r="U936" s="3"/>
      <c r="V936" s="3"/>
    </row>
    <row r="937" customFormat="false" ht="12.8" hidden="false" customHeight="false" outlineLevel="0" collapsed="false">
      <c r="D937" s="1"/>
      <c r="E937" s="1"/>
      <c r="F937" s="1"/>
      <c r="H937" s="1"/>
      <c r="I937" s="1"/>
      <c r="N937" s="1" t="n">
        <v>20220724</v>
      </c>
      <c r="O937" s="1" t="n">
        <v>26</v>
      </c>
      <c r="P937" s="1" t="n">
        <f aca="false">+O937/10</f>
        <v>2.6</v>
      </c>
      <c r="Q937" s="2" t="n">
        <f aca="false">+($M$2/0.593)*0.5*(-1*(-P937/($M$1*3/2)+1)*(-P937/($M$1*3/2)+1)*(-P937/($M$1*3/2)+1)-1*(-P937/($M$1*3/2)+1)*(-P937/($M$1*3/2)+1)+(-P937/($M$1*3/2)+1)+1)</f>
        <v>0.257537111637928</v>
      </c>
      <c r="R937" s="2" t="n">
        <f aca="false">+P937*P937*P937*0.613*Q937*$M$4</f>
        <v>4.26919573773573</v>
      </c>
      <c r="S937" s="3" t="n">
        <f aca="false">+P937*P937*P937*0.613*Q937*$M$4*24</f>
        <v>102.460697705658</v>
      </c>
      <c r="T937" s="3" t="n">
        <f aca="false">+P937*P937*P937*0.613*$M$2*$M$4*24</f>
        <v>218.632458697765</v>
      </c>
      <c r="U937" s="3"/>
      <c r="V937" s="3"/>
    </row>
    <row r="938" customFormat="false" ht="12.8" hidden="false" customHeight="false" outlineLevel="0" collapsed="false">
      <c r="D938" s="1"/>
      <c r="E938" s="1"/>
      <c r="F938" s="1"/>
      <c r="H938" s="1"/>
      <c r="I938" s="1"/>
      <c r="N938" s="1" t="n">
        <v>20220725</v>
      </c>
      <c r="O938" s="1" t="n">
        <v>47</v>
      </c>
      <c r="P938" s="1" t="n">
        <f aca="false">+O938/10</f>
        <v>4.7</v>
      </c>
      <c r="Q938" s="2" t="n">
        <f aca="false">+($M$2/0.593)*0.5*(-1*(-P938/($M$1*3/2)+1)*(-P938/($M$1*3/2)+1)*(-P938/($M$1*3/2)+1)-1*(-P938/($M$1*3/2)+1)*(-P938/($M$1*3/2)+1)+(-P938/($M$1*3/2)+1)+1)</f>
        <v>0.400348525334153</v>
      </c>
      <c r="R938" s="2" t="n">
        <f aca="false">+P938*P938*P938*0.613*Q938*$M$4</f>
        <v>39.2028832831433</v>
      </c>
      <c r="S938" s="3" t="n">
        <f aca="false">+P938*P938*P938*0.613*Q938*$M$4*24</f>
        <v>940.869198795438</v>
      </c>
      <c r="T938" s="3" t="n">
        <f aca="false">+P938*P938*P938*0.613*$M$2*$M$4*24</f>
        <v>1291.4814382896</v>
      </c>
      <c r="U938" s="3"/>
      <c r="V938" s="3"/>
    </row>
    <row r="939" customFormat="false" ht="12.8" hidden="false" customHeight="false" outlineLevel="0" collapsed="false">
      <c r="D939" s="1"/>
      <c r="E939" s="1"/>
      <c r="F939" s="1"/>
      <c r="H939" s="1"/>
      <c r="I939" s="1"/>
      <c r="N939" s="1" t="n">
        <v>20220726</v>
      </c>
      <c r="O939" s="1" t="n">
        <v>30</v>
      </c>
      <c r="P939" s="1" t="n">
        <f aca="false">+O939/10</f>
        <v>3</v>
      </c>
      <c r="Q939" s="2" t="n">
        <f aca="false">+($M$2/0.593)*0.5*(-1*(-P939/($M$1*3/2)+1)*(-P939/($M$1*3/2)+1)*(-P939/($M$1*3/2)+1)-1*(-P939/($M$1*3/2)+1)*(-P939/($M$1*3/2)+1)+(-P939/($M$1*3/2)+1)+1)</f>
        <v>0.288989299229084</v>
      </c>
      <c r="R939" s="2" t="n">
        <f aca="false">+P939*P939*P939*0.613*Q939*$M$4</f>
        <v>7.35921902632432</v>
      </c>
      <c r="S939" s="3" t="n">
        <f aca="false">+P939*P939*P939*0.613*Q939*$M$4*24</f>
        <v>176.621256631784</v>
      </c>
      <c r="T939" s="3" t="n">
        <f aca="false">+P939*P939*P939*0.613*$M$2*$M$4*24</f>
        <v>335.860058309038</v>
      </c>
      <c r="U939" s="3"/>
      <c r="V939" s="3"/>
    </row>
    <row r="940" customFormat="false" ht="12.8" hidden="false" customHeight="false" outlineLevel="0" collapsed="false">
      <c r="D940" s="1"/>
      <c r="E940" s="1"/>
      <c r="F940" s="1"/>
      <c r="H940" s="1"/>
      <c r="I940" s="1"/>
      <c r="N940" s="1" t="n">
        <v>20220727</v>
      </c>
      <c r="O940" s="1" t="n">
        <v>26</v>
      </c>
      <c r="P940" s="1" t="n">
        <f aca="false">+O940/10</f>
        <v>2.6</v>
      </c>
      <c r="Q940" s="2" t="n">
        <f aca="false">+($M$2/0.593)*0.5*(-1*(-P940/($M$1*3/2)+1)*(-P940/($M$1*3/2)+1)*(-P940/($M$1*3/2)+1)-1*(-P940/($M$1*3/2)+1)*(-P940/($M$1*3/2)+1)+(-P940/($M$1*3/2)+1)+1)</f>
        <v>0.257537111637928</v>
      </c>
      <c r="R940" s="2" t="n">
        <f aca="false">+P940*P940*P940*0.613*Q940*$M$4</f>
        <v>4.26919573773573</v>
      </c>
      <c r="S940" s="3" t="n">
        <f aca="false">+P940*P940*P940*0.613*Q940*$M$4*24</f>
        <v>102.460697705658</v>
      </c>
      <c r="T940" s="3" t="n">
        <f aca="false">+P940*P940*P940*0.613*$M$2*$M$4*24</f>
        <v>218.632458697765</v>
      </c>
      <c r="U940" s="3"/>
      <c r="V940" s="3"/>
    </row>
    <row r="941" customFormat="false" ht="12.8" hidden="false" customHeight="false" outlineLevel="0" collapsed="false">
      <c r="D941" s="1"/>
      <c r="E941" s="1"/>
      <c r="F941" s="1"/>
      <c r="H941" s="1"/>
      <c r="I941" s="1"/>
      <c r="N941" s="1" t="n">
        <v>20220728</v>
      </c>
      <c r="O941" s="1" t="n">
        <v>40</v>
      </c>
      <c r="P941" s="1" t="n">
        <f aca="false">+O941/10</f>
        <v>4</v>
      </c>
      <c r="Q941" s="2" t="n">
        <f aca="false">+($M$2/0.593)*0.5*(-1*(-P941/($M$1*3/2)+1)*(-P941/($M$1*3/2)+1)*(-P941/($M$1*3/2)+1)-1*(-P941/($M$1*3/2)+1)*(-P941/($M$1*3/2)+1)+(-P941/($M$1*3/2)+1)+1)</f>
        <v>0.358753516022563</v>
      </c>
      <c r="R941" s="2" t="n">
        <f aca="false">+P941*P941*P941*0.613*Q941*$M$4</f>
        <v>21.6552071634028</v>
      </c>
      <c r="S941" s="3" t="n">
        <f aca="false">+P941*P941*P941*0.613*Q941*$M$4*24</f>
        <v>519.724971921668</v>
      </c>
      <c r="T941" s="3" t="n">
        <f aca="false">+P941*P941*P941*0.613*$M$2*$M$4*24</f>
        <v>796.112730806608</v>
      </c>
      <c r="U941" s="3"/>
      <c r="V941" s="3"/>
    </row>
    <row r="942" customFormat="false" ht="12.8" hidden="false" customHeight="false" outlineLevel="0" collapsed="false">
      <c r="D942" s="1"/>
      <c r="E942" s="1"/>
      <c r="F942" s="1"/>
      <c r="H942" s="1"/>
      <c r="I942" s="1"/>
      <c r="N942" s="1" t="n">
        <v>20220729</v>
      </c>
      <c r="O942" s="1" t="n">
        <v>27</v>
      </c>
      <c r="P942" s="1" t="n">
        <f aca="false">+O942/10</f>
        <v>2.7</v>
      </c>
      <c r="Q942" s="2" t="n">
        <f aca="false">+($M$2/0.593)*0.5*(-1*(-P942/($M$1*3/2)+1)*(-P942/($M$1*3/2)+1)*(-P942/($M$1*3/2)+1)-1*(-P942/($M$1*3/2)+1)*(-P942/($M$1*3/2)+1)+(-P942/($M$1*3/2)+1)+1)</f>
        <v>0.265594774905897</v>
      </c>
      <c r="R942" s="2" t="n">
        <f aca="false">+P942*P942*P942*0.613*Q942*$M$4</f>
        <v>4.93056878524405</v>
      </c>
      <c r="S942" s="3" t="n">
        <f aca="false">+P942*P942*P942*0.613*Q942*$M$4*24</f>
        <v>118.333650845857</v>
      </c>
      <c r="T942" s="3" t="n">
        <f aca="false">+P942*P942*P942*0.613*$M$2*$M$4*24</f>
        <v>244.841982507289</v>
      </c>
      <c r="U942" s="3"/>
      <c r="V942" s="3"/>
    </row>
    <row r="943" customFormat="false" ht="12.8" hidden="false" customHeight="false" outlineLevel="0" collapsed="false">
      <c r="D943" s="1"/>
      <c r="E943" s="1"/>
      <c r="F943" s="1"/>
      <c r="H943" s="1"/>
      <c r="I943" s="1"/>
      <c r="N943" s="1" t="n">
        <v>20220730</v>
      </c>
      <c r="O943" s="1" t="n">
        <v>20</v>
      </c>
      <c r="P943" s="1" t="n">
        <f aca="false">+O943/10</f>
        <v>2</v>
      </c>
      <c r="Q943" s="2" t="n">
        <f aca="false">+($M$2/0.593)*0.5*(-1*(-P943/($M$1*3/2)+1)*(-P943/($M$1*3/2)+1)*(-P943/($M$1*3/2)+1)-1*(-P943/($M$1*3/2)+1)*(-P943/($M$1*3/2)+1)+(-P943/($M$1*3/2)+1)+1)</f>
        <v>0.206416692442073</v>
      </c>
      <c r="R943" s="2" t="n">
        <f aca="false">+P943*P943*P943*0.613*Q943*$M$4</f>
        <v>1.5574747135497</v>
      </c>
      <c r="S943" s="3" t="n">
        <f aca="false">+P943*P943*P943*0.613*Q943*$M$4*24</f>
        <v>37.3793931251927</v>
      </c>
      <c r="T943" s="3" t="n">
        <f aca="false">+P943*P943*P943*0.613*$M$2*$M$4*24</f>
        <v>99.514091350826</v>
      </c>
      <c r="U943" s="3"/>
      <c r="V943" s="3"/>
    </row>
    <row r="944" customFormat="false" ht="12.8" hidden="false" customHeight="false" outlineLevel="0" collapsed="false">
      <c r="D944" s="1"/>
      <c r="E944" s="1"/>
      <c r="F944" s="1"/>
      <c r="H944" s="1"/>
      <c r="I944" s="1"/>
      <c r="N944" s="1" t="n">
        <v>20220731</v>
      </c>
      <c r="O944" s="1" t="n">
        <v>39</v>
      </c>
      <c r="P944" s="1" t="n">
        <f aca="false">+O944/10</f>
        <v>3.9</v>
      </c>
      <c r="Q944" s="2" t="n">
        <f aca="false">+($M$2/0.593)*0.5*(-1*(-P944/($M$1*3/2)+1)*(-P944/($M$1*3/2)+1)*(-P944/($M$1*3/2)+1)-1*(-P944/($M$1*3/2)+1)*(-P944/($M$1*3/2)+1)+(-P944/($M$1*3/2)+1)+1)</f>
        <v>0.352333191942101</v>
      </c>
      <c r="R944" s="2" t="n">
        <f aca="false">+P944*P944*P944*0.613*Q944*$M$4</f>
        <v>19.7121312423959</v>
      </c>
      <c r="S944" s="3" t="n">
        <f aca="false">+P944*P944*P944*0.613*Q944*$M$4*24</f>
        <v>473.091149817501</v>
      </c>
      <c r="T944" s="3" t="n">
        <f aca="false">+P944*P944*P944*0.613*$M$2*$M$4*24</f>
        <v>737.884548104956</v>
      </c>
      <c r="U944" s="3" t="n">
        <f aca="false">SUM(S914:S944)</f>
        <v>6876.48681540189</v>
      </c>
      <c r="V944" s="3" t="n">
        <f aca="false">SUM(T914:T944)</f>
        <v>11546.9434402332</v>
      </c>
    </row>
    <row r="945" customFormat="false" ht="12.8" hidden="false" customHeight="false" outlineLevel="0" collapsed="false">
      <c r="D945" s="1"/>
      <c r="E945" s="1"/>
      <c r="F945" s="1"/>
      <c r="H945" s="1"/>
      <c r="I945" s="1"/>
      <c r="N945" s="1" t="n">
        <v>20220801</v>
      </c>
      <c r="O945" s="1" t="n">
        <v>26</v>
      </c>
      <c r="P945" s="1" t="n">
        <f aca="false">+O945/10</f>
        <v>2.6</v>
      </c>
      <c r="Q945" s="2" t="n">
        <f aca="false">+($M$2/0.593)*0.5*(-1*(-P945/($M$1*3/2)+1)*(-P945/($M$1*3/2)+1)*(-P945/($M$1*3/2)+1)-1*(-P945/($M$1*3/2)+1)*(-P945/($M$1*3/2)+1)+(-P945/($M$1*3/2)+1)+1)</f>
        <v>0.257537111637928</v>
      </c>
      <c r="R945" s="2" t="n">
        <f aca="false">+P945*P945*P945*0.613*Q945*$M$4</f>
        <v>4.26919573773573</v>
      </c>
      <c r="S945" s="3" t="n">
        <f aca="false">+P945*P945*P945*0.613*Q945*$M$4*24</f>
        <v>102.460697705658</v>
      </c>
      <c r="T945" s="3" t="n">
        <f aca="false">+P945*P945*P945*0.613*$M$2*$M$4*24</f>
        <v>218.632458697765</v>
      </c>
      <c r="U945" s="3"/>
      <c r="V945" s="3"/>
    </row>
    <row r="946" customFormat="false" ht="12.8" hidden="false" customHeight="false" outlineLevel="0" collapsed="false">
      <c r="D946" s="1"/>
      <c r="E946" s="1"/>
      <c r="F946" s="1"/>
      <c r="H946" s="1"/>
      <c r="I946" s="1"/>
      <c r="N946" s="1" t="n">
        <v>20220802</v>
      </c>
      <c r="O946" s="1" t="n">
        <v>34</v>
      </c>
      <c r="P946" s="1" t="n">
        <f aca="false">+O946/10</f>
        <v>3.4</v>
      </c>
      <c r="Q946" s="2" t="n">
        <f aca="false">+($M$2/0.593)*0.5*(-1*(-P946/($M$1*3/2)+1)*(-P946/($M$1*3/2)+1)*(-P946/($M$1*3/2)+1)-1*(-P946/($M$1*3/2)+1)*(-P946/($M$1*3/2)+1)+(-P946/($M$1*3/2)+1)+1)</f>
        <v>0.318392144421275</v>
      </c>
      <c r="R946" s="2" t="n">
        <f aca="false">+P946*P946*P946*0.613*Q946*$M$4</f>
        <v>11.8028067871346</v>
      </c>
      <c r="S946" s="3" t="n">
        <f aca="false">+P946*P946*P946*0.613*Q946*$M$4*24</f>
        <v>283.26736289123</v>
      </c>
      <c r="T946" s="3" t="n">
        <f aca="false">+P946*P946*P946*0.613*$M$2*$M$4*24</f>
        <v>488.912730806608</v>
      </c>
      <c r="U946" s="3"/>
      <c r="V946" s="3"/>
    </row>
    <row r="947" customFormat="false" ht="12.8" hidden="false" customHeight="false" outlineLevel="0" collapsed="false">
      <c r="D947" s="1"/>
      <c r="E947" s="1"/>
      <c r="F947" s="1"/>
      <c r="H947" s="1"/>
      <c r="I947" s="1"/>
      <c r="N947" s="1" t="n">
        <v>20220803</v>
      </c>
      <c r="O947" s="1" t="n">
        <v>27</v>
      </c>
      <c r="P947" s="1" t="n">
        <f aca="false">+O947/10</f>
        <v>2.7</v>
      </c>
      <c r="Q947" s="2" t="n">
        <f aca="false">+($M$2/0.593)*0.5*(-1*(-P947/($M$1*3/2)+1)*(-P947/($M$1*3/2)+1)*(-P947/($M$1*3/2)+1)-1*(-P947/($M$1*3/2)+1)*(-P947/($M$1*3/2)+1)+(-P947/($M$1*3/2)+1)+1)</f>
        <v>0.265594774905897</v>
      </c>
      <c r="R947" s="2" t="n">
        <f aca="false">+P947*P947*P947*0.613*Q947*$M$4</f>
        <v>4.93056878524405</v>
      </c>
      <c r="S947" s="3" t="n">
        <f aca="false">+P947*P947*P947*0.613*Q947*$M$4*24</f>
        <v>118.333650845857</v>
      </c>
      <c r="T947" s="3" t="n">
        <f aca="false">+P947*P947*P947*0.613*$M$2*$M$4*24</f>
        <v>244.841982507289</v>
      </c>
      <c r="U947" s="3"/>
      <c r="V947" s="3"/>
    </row>
    <row r="948" customFormat="false" ht="12.8" hidden="false" customHeight="false" outlineLevel="0" collapsed="false">
      <c r="D948" s="1"/>
      <c r="E948" s="1"/>
      <c r="F948" s="1"/>
      <c r="H948" s="1"/>
      <c r="I948" s="1"/>
      <c r="N948" s="1" t="n">
        <v>20220804</v>
      </c>
      <c r="O948" s="1" t="n">
        <v>28</v>
      </c>
      <c r="P948" s="1" t="n">
        <f aca="false">+O948/10</f>
        <v>2.8</v>
      </c>
      <c r="Q948" s="2" t="n">
        <f aca="false">+($M$2/0.593)*0.5*(-1*(-P948/($M$1*3/2)+1)*(-P948/($M$1*3/2)+1)*(-P948/($M$1*3/2)+1)-1*(-P948/($M$1*3/2)+1)*(-P948/($M$1*3/2)+1)+(-P948/($M$1*3/2)+1)+1)</f>
        <v>0.273522219542264</v>
      </c>
      <c r="R948" s="2" t="n">
        <f aca="false">+P948*P948*P948*0.613*Q948*$M$4</f>
        <v>5.66308276228817</v>
      </c>
      <c r="S948" s="3" t="n">
        <f aca="false">+P948*P948*P948*0.613*Q948*$M$4*24</f>
        <v>135.913986294916</v>
      </c>
      <c r="T948" s="3" t="n">
        <f aca="false">+P948*P948*P948*0.613*$M$2*$M$4*24</f>
        <v>273.066666666667</v>
      </c>
      <c r="U948" s="3"/>
      <c r="V948" s="3"/>
    </row>
    <row r="949" customFormat="false" ht="12.8" hidden="false" customHeight="false" outlineLevel="0" collapsed="false">
      <c r="D949" s="1"/>
      <c r="E949" s="1"/>
      <c r="F949" s="1"/>
      <c r="H949" s="1"/>
      <c r="I949" s="1"/>
      <c r="N949" s="1" t="n">
        <v>20220805</v>
      </c>
      <c r="O949" s="1" t="n">
        <v>36</v>
      </c>
      <c r="P949" s="1" t="n">
        <f aca="false">+O949/10</f>
        <v>3.6</v>
      </c>
      <c r="Q949" s="2" t="n">
        <f aca="false">+($M$2/0.593)*0.5*(-1*(-P949/($M$1*3/2)+1)*(-P949/($M$1*3/2)+1)*(-P949/($M$1*3/2)+1)-1*(-P949/($M$1*3/2)+1)*(-P949/($M$1*3/2)+1)+(-P949/($M$1*3/2)+1)+1)</f>
        <v>0.332339295162196</v>
      </c>
      <c r="R949" s="2" t="n">
        <f aca="false">+P949*P949*P949*0.613*Q949*$M$4</f>
        <v>14.6243105019121</v>
      </c>
      <c r="S949" s="3" t="n">
        <f aca="false">+P949*P949*P949*0.613*Q949*$M$4*24</f>
        <v>350.983452045891</v>
      </c>
      <c r="T949" s="3" t="n">
        <f aca="false">+P949*P949*P949*0.613*$M$2*$M$4*24</f>
        <v>580.366180758017</v>
      </c>
      <c r="U949" s="3"/>
      <c r="V949" s="3"/>
    </row>
    <row r="950" customFormat="false" ht="12.8" hidden="false" customHeight="false" outlineLevel="0" collapsed="false">
      <c r="D950" s="1"/>
      <c r="E950" s="1"/>
      <c r="F950" s="1"/>
      <c r="H950" s="1"/>
      <c r="I950" s="1"/>
      <c r="N950" s="1" t="n">
        <v>20220806</v>
      </c>
      <c r="O950" s="1" t="n">
        <v>22</v>
      </c>
      <c r="P950" s="1" t="n">
        <f aca="false">+O950/10</f>
        <v>2.2</v>
      </c>
      <c r="Q950" s="2" t="n">
        <f aca="false">+($M$2/0.593)*0.5*(-1*(-P950/($M$1*3/2)+1)*(-P950/($M$1*3/2)+1)*(-P950/($M$1*3/2)+1)-1*(-P950/($M$1*3/2)+1)*(-P950/($M$1*3/2)+1)+(-P950/($M$1*3/2)+1)+1)</f>
        <v>0.223990040705607</v>
      </c>
      <c r="R950" s="2" t="n">
        <f aca="false">+P950*P950*P950*0.613*Q950*$M$4</f>
        <v>2.24948423452287</v>
      </c>
      <c r="S950" s="3" t="n">
        <f aca="false">+P950*P950*P950*0.613*Q950*$M$4*24</f>
        <v>53.987621628549</v>
      </c>
      <c r="T950" s="3" t="n">
        <f aca="false">+P950*P950*P950*0.613*$M$2*$M$4*24</f>
        <v>132.45325558795</v>
      </c>
      <c r="U950" s="3"/>
      <c r="V950" s="3"/>
    </row>
    <row r="951" customFormat="false" ht="12.8" hidden="false" customHeight="false" outlineLevel="0" collapsed="false">
      <c r="D951" s="1"/>
      <c r="E951" s="1"/>
      <c r="F951" s="1"/>
      <c r="H951" s="1"/>
      <c r="I951" s="1"/>
      <c r="N951" s="1" t="n">
        <v>20220807</v>
      </c>
      <c r="O951" s="1" t="n">
        <v>22</v>
      </c>
      <c r="P951" s="1" t="n">
        <f aca="false">+O951/10</f>
        <v>2.2</v>
      </c>
      <c r="Q951" s="2" t="n">
        <f aca="false">+($M$2/0.593)*0.5*(-1*(-P951/($M$1*3/2)+1)*(-P951/($M$1*3/2)+1)*(-P951/($M$1*3/2)+1)-1*(-P951/($M$1*3/2)+1)*(-P951/($M$1*3/2)+1)+(-P951/($M$1*3/2)+1)+1)</f>
        <v>0.223990040705607</v>
      </c>
      <c r="R951" s="2" t="n">
        <f aca="false">+P951*P951*P951*0.613*Q951*$M$4</f>
        <v>2.24948423452287</v>
      </c>
      <c r="S951" s="3" t="n">
        <f aca="false">+P951*P951*P951*0.613*Q951*$M$4*24</f>
        <v>53.987621628549</v>
      </c>
      <c r="T951" s="3" t="n">
        <f aca="false">+P951*P951*P951*0.613*$M$2*$M$4*24</f>
        <v>132.45325558795</v>
      </c>
      <c r="U951" s="3"/>
      <c r="V951" s="3"/>
    </row>
    <row r="952" customFormat="false" ht="12.8" hidden="false" customHeight="false" outlineLevel="0" collapsed="false">
      <c r="D952" s="1"/>
      <c r="E952" s="1"/>
      <c r="F952" s="1"/>
      <c r="H952" s="1"/>
      <c r="I952" s="1"/>
      <c r="N952" s="1" t="n">
        <v>20220808</v>
      </c>
      <c r="O952" s="1" t="n">
        <v>31</v>
      </c>
      <c r="P952" s="1" t="n">
        <f aca="false">+O952/10</f>
        <v>3.1</v>
      </c>
      <c r="Q952" s="2" t="n">
        <f aca="false">+($M$2/0.593)*0.5*(-1*(-P952/($M$1*3/2)+1)*(-P952/($M$1*3/2)+1)*(-P952/($M$1*3/2)+1)-1*(-P952/($M$1*3/2)+1)*(-P952/($M$1*3/2)+1)+(-P952/($M$1*3/2)+1)+1)</f>
        <v>0.29653035743398</v>
      </c>
      <c r="R952" s="2" t="n">
        <f aca="false">+P952*P952*P952*0.613*Q952*$M$4</f>
        <v>8.33183086407682</v>
      </c>
      <c r="S952" s="3" t="n">
        <f aca="false">+P952*P952*P952*0.613*Q952*$M$4*24</f>
        <v>199.963940737844</v>
      </c>
      <c r="T952" s="3" t="n">
        <f aca="false">+P952*P952*P952*0.613*$M$2*$M$4*24</f>
        <v>370.578036929057</v>
      </c>
      <c r="U952" s="3"/>
      <c r="V952" s="3"/>
    </row>
    <row r="953" customFormat="false" ht="12.8" hidden="false" customHeight="false" outlineLevel="0" collapsed="false">
      <c r="D953" s="1"/>
      <c r="E953" s="1"/>
      <c r="F953" s="1"/>
      <c r="H953" s="1"/>
      <c r="I953" s="1"/>
      <c r="N953" s="1" t="n">
        <v>20220809</v>
      </c>
      <c r="O953" s="1" t="n">
        <v>43</v>
      </c>
      <c r="P953" s="1" t="n">
        <f aca="false">+O953/10</f>
        <v>4.3</v>
      </c>
      <c r="Q953" s="2" t="n">
        <f aca="false">+($M$2/0.593)*0.5*(-1*(-P953/($M$1*3/2)+1)*(-P953/($M$1*3/2)+1)*(-P953/($M$1*3/2)+1)-1*(-P953/($M$1*3/2)+1)*(-P953/($M$1*3/2)+1)+(-P953/($M$1*3/2)+1)+1)</f>
        <v>0.377291525806536</v>
      </c>
      <c r="R953" s="2" t="n">
        <f aca="false">+P953*P953*P953*0.613*Q953*$M$4</f>
        <v>28.2923238197351</v>
      </c>
      <c r="S953" s="3" t="n">
        <f aca="false">+P953*P953*P953*0.613*Q953*$M$4*24</f>
        <v>679.015771673643</v>
      </c>
      <c r="T953" s="3" t="n">
        <f aca="false">+P953*P953*P953*0.613*$M$2*$M$4*24</f>
        <v>989.008357628766</v>
      </c>
      <c r="U953" s="3"/>
      <c r="V953" s="3"/>
    </row>
    <row r="954" customFormat="false" ht="12.8" hidden="false" customHeight="false" outlineLevel="0" collapsed="false">
      <c r="D954" s="1"/>
      <c r="E954" s="1"/>
      <c r="F954" s="1"/>
      <c r="H954" s="1"/>
      <c r="I954" s="1"/>
      <c r="N954" s="1" t="n">
        <v>20220810</v>
      </c>
      <c r="O954" s="1" t="n">
        <v>36</v>
      </c>
      <c r="P954" s="1" t="n">
        <f aca="false">+O954/10</f>
        <v>3.6</v>
      </c>
      <c r="Q954" s="2" t="n">
        <f aca="false">+($M$2/0.593)*0.5*(-1*(-P954/($M$1*3/2)+1)*(-P954/($M$1*3/2)+1)*(-P954/($M$1*3/2)+1)-1*(-P954/($M$1*3/2)+1)*(-P954/($M$1*3/2)+1)+(-P954/($M$1*3/2)+1)+1)</f>
        <v>0.332339295162196</v>
      </c>
      <c r="R954" s="2" t="n">
        <f aca="false">+P954*P954*P954*0.613*Q954*$M$4</f>
        <v>14.6243105019121</v>
      </c>
      <c r="S954" s="3" t="n">
        <f aca="false">+P954*P954*P954*0.613*Q954*$M$4*24</f>
        <v>350.983452045891</v>
      </c>
      <c r="T954" s="3" t="n">
        <f aca="false">+P954*P954*P954*0.613*$M$2*$M$4*24</f>
        <v>580.366180758017</v>
      </c>
      <c r="U954" s="3"/>
      <c r="V954" s="3"/>
    </row>
    <row r="955" customFormat="false" ht="12.8" hidden="false" customHeight="false" outlineLevel="0" collapsed="false">
      <c r="D955" s="1"/>
      <c r="E955" s="1"/>
      <c r="F955" s="1"/>
      <c r="H955" s="1"/>
      <c r="I955" s="1"/>
      <c r="N955" s="1" t="n">
        <v>20220811</v>
      </c>
      <c r="O955" s="1" t="n">
        <v>32</v>
      </c>
      <c r="P955" s="1" t="n">
        <f aca="false">+O955/10</f>
        <v>3.2</v>
      </c>
      <c r="Q955" s="2" t="n">
        <f aca="false">+($M$2/0.593)*0.5*(-1*(-P955/($M$1*3/2)+1)*(-P955/($M$1*3/2)+1)*(-P955/($M$1*3/2)+1)-1*(-P955/($M$1*3/2)+1)*(-P955/($M$1*3/2)+1)+(-P955/($M$1*3/2)+1)+1)</f>
        <v>0.303944043316163</v>
      </c>
      <c r="R955" s="2" t="n">
        <f aca="false">+P955*P955*P955*0.613*Q955*$M$4</f>
        <v>9.3935504914301</v>
      </c>
      <c r="S955" s="3" t="n">
        <f aca="false">+P955*P955*P955*0.613*Q955*$M$4*24</f>
        <v>225.445211794322</v>
      </c>
      <c r="T955" s="3" t="n">
        <f aca="false">+P955*P955*P955*0.613*$M$2*$M$4*24</f>
        <v>407.609718172984</v>
      </c>
      <c r="U955" s="3"/>
      <c r="V955" s="3"/>
    </row>
    <row r="956" customFormat="false" ht="12.8" hidden="false" customHeight="false" outlineLevel="0" collapsed="false">
      <c r="D956" s="1"/>
      <c r="E956" s="1"/>
      <c r="F956" s="1"/>
      <c r="H956" s="1"/>
      <c r="I956" s="1"/>
      <c r="N956" s="1" t="n">
        <v>20220812</v>
      </c>
      <c r="O956" s="1" t="n">
        <v>32</v>
      </c>
      <c r="P956" s="1" t="n">
        <f aca="false">+O956/10</f>
        <v>3.2</v>
      </c>
      <c r="Q956" s="2" t="n">
        <f aca="false">+($M$2/0.593)*0.5*(-1*(-P956/($M$1*3/2)+1)*(-P956/($M$1*3/2)+1)*(-P956/($M$1*3/2)+1)-1*(-P956/($M$1*3/2)+1)*(-P956/($M$1*3/2)+1)+(-P956/($M$1*3/2)+1)+1)</f>
        <v>0.303944043316163</v>
      </c>
      <c r="R956" s="2" t="n">
        <f aca="false">+P956*P956*P956*0.613*Q956*$M$4</f>
        <v>9.3935504914301</v>
      </c>
      <c r="S956" s="3" t="n">
        <f aca="false">+P956*P956*P956*0.613*Q956*$M$4*24</f>
        <v>225.445211794322</v>
      </c>
      <c r="T956" s="3" t="n">
        <f aca="false">+P956*P956*P956*0.613*$M$2*$M$4*24</f>
        <v>407.609718172984</v>
      </c>
      <c r="U956" s="3"/>
      <c r="V956" s="3"/>
    </row>
    <row r="957" customFormat="false" ht="12.8" hidden="false" customHeight="false" outlineLevel="0" collapsed="false">
      <c r="D957" s="1"/>
      <c r="E957" s="1"/>
      <c r="F957" s="1"/>
      <c r="H957" s="1"/>
      <c r="I957" s="1"/>
      <c r="N957" s="1" t="n">
        <v>20220813</v>
      </c>
      <c r="O957" s="1" t="n">
        <v>21</v>
      </c>
      <c r="P957" s="1" t="n">
        <f aca="false">+O957/10</f>
        <v>2.1</v>
      </c>
      <c r="Q957" s="2" t="n">
        <f aca="false">+($M$2/0.593)*0.5*(-1*(-P957/($M$1*3/2)+1)*(-P957/($M$1*3/2)+1)*(-P957/($M$1*3/2)+1)-1*(-P957/($M$1*3/2)+1)*(-P957/($M$1*3/2)+1)+(-P957/($M$1*3/2)+1)+1)</f>
        <v>0.215270610621306</v>
      </c>
      <c r="R957" s="2" t="n">
        <f aca="false">+P957*P957*P957*0.613*Q957*$M$4</f>
        <v>1.88030728873899</v>
      </c>
      <c r="S957" s="3" t="n">
        <f aca="false">+P957*P957*P957*0.613*Q957*$M$4*24</f>
        <v>45.1273749297358</v>
      </c>
      <c r="T957" s="3" t="n">
        <f aca="false">+P957*P957*P957*0.613*$M$2*$M$4*24</f>
        <v>115.2</v>
      </c>
      <c r="U957" s="3"/>
      <c r="V957" s="3"/>
    </row>
    <row r="958" customFormat="false" ht="12.8" hidden="false" customHeight="false" outlineLevel="0" collapsed="false">
      <c r="D958" s="1"/>
      <c r="E958" s="1"/>
      <c r="F958" s="1"/>
      <c r="H958" s="1"/>
      <c r="I958" s="1"/>
      <c r="N958" s="1" t="n">
        <v>20220814</v>
      </c>
      <c r="O958" s="1" t="n">
        <v>21</v>
      </c>
      <c r="P958" s="1" t="n">
        <f aca="false">+O958/10</f>
        <v>2.1</v>
      </c>
      <c r="Q958" s="2" t="n">
        <f aca="false">+($M$2/0.593)*0.5*(-1*(-P958/($M$1*3/2)+1)*(-P958/($M$1*3/2)+1)*(-P958/($M$1*3/2)+1)-1*(-P958/($M$1*3/2)+1)*(-P958/($M$1*3/2)+1)+(-P958/($M$1*3/2)+1)+1)</f>
        <v>0.215270610621306</v>
      </c>
      <c r="R958" s="2" t="n">
        <f aca="false">+P958*P958*P958*0.613*Q958*$M$4</f>
        <v>1.88030728873899</v>
      </c>
      <c r="S958" s="3" t="n">
        <f aca="false">+P958*P958*P958*0.613*Q958*$M$4*24</f>
        <v>45.1273749297358</v>
      </c>
      <c r="T958" s="3" t="n">
        <f aca="false">+P958*P958*P958*0.613*$M$2*$M$4*24</f>
        <v>115.2</v>
      </c>
      <c r="U958" s="3"/>
      <c r="V958" s="3"/>
    </row>
    <row r="959" customFormat="false" ht="12.8" hidden="false" customHeight="false" outlineLevel="0" collapsed="false">
      <c r="D959" s="1"/>
      <c r="E959" s="1"/>
      <c r="F959" s="1"/>
      <c r="H959" s="1"/>
      <c r="I959" s="1"/>
      <c r="N959" s="1" t="n">
        <v>20220815</v>
      </c>
      <c r="O959" s="1" t="n">
        <v>29</v>
      </c>
      <c r="P959" s="1" t="n">
        <f aca="false">+O959/10</f>
        <v>2.9</v>
      </c>
      <c r="Q959" s="2" t="n">
        <f aca="false">+($M$2/0.593)*0.5*(-1*(-P959/($M$1*3/2)+1)*(-P959/($M$1*3/2)+1)*(-P959/($M$1*3/2)+1)-1*(-P959/($M$1*3/2)+1)*(-P959/($M$1*3/2)+1)+(-P959/($M$1*3/2)+1)+1)</f>
        <v>0.281320157124253</v>
      </c>
      <c r="R959" s="2" t="n">
        <f aca="false">+P959*P959*P959*0.613*Q959*$M$4</f>
        <v>6.47114375409461</v>
      </c>
      <c r="S959" s="3" t="n">
        <f aca="false">+P959*P959*P959*0.613*Q959*$M$4*24</f>
        <v>155.307450098271</v>
      </c>
      <c r="T959" s="3" t="n">
        <f aca="false">+P959*P959*P959*0.613*$M$2*$M$4*24</f>
        <v>303.381146744412</v>
      </c>
      <c r="U959" s="3"/>
      <c r="V959" s="3"/>
    </row>
    <row r="960" customFormat="false" ht="12.8" hidden="false" customHeight="false" outlineLevel="0" collapsed="false">
      <c r="D960" s="1"/>
      <c r="E960" s="1"/>
      <c r="F960" s="1"/>
      <c r="H960" s="1"/>
      <c r="I960" s="1"/>
      <c r="N960" s="1" t="n">
        <v>20220816</v>
      </c>
      <c r="O960" s="1" t="n">
        <v>27</v>
      </c>
      <c r="P960" s="1" t="n">
        <f aca="false">+O960/10</f>
        <v>2.7</v>
      </c>
      <c r="Q960" s="2" t="n">
        <f aca="false">+($M$2/0.593)*0.5*(-1*(-P960/($M$1*3/2)+1)*(-P960/($M$1*3/2)+1)*(-P960/($M$1*3/2)+1)-1*(-P960/($M$1*3/2)+1)*(-P960/($M$1*3/2)+1)+(-P960/($M$1*3/2)+1)+1)</f>
        <v>0.265594774905897</v>
      </c>
      <c r="R960" s="2" t="n">
        <f aca="false">+P960*P960*P960*0.613*Q960*$M$4</f>
        <v>4.93056878524405</v>
      </c>
      <c r="S960" s="3" t="n">
        <f aca="false">+P960*P960*P960*0.613*Q960*$M$4*24</f>
        <v>118.333650845857</v>
      </c>
      <c r="T960" s="3" t="n">
        <f aca="false">+P960*P960*P960*0.613*$M$2*$M$4*24</f>
        <v>244.841982507289</v>
      </c>
      <c r="U960" s="3"/>
      <c r="V960" s="3"/>
    </row>
    <row r="961" customFormat="false" ht="12.8" hidden="false" customHeight="false" outlineLevel="0" collapsed="false">
      <c r="D961" s="1"/>
      <c r="E961" s="1"/>
      <c r="F961" s="1"/>
      <c r="H961" s="1"/>
      <c r="I961" s="1"/>
      <c r="N961" s="1" t="n">
        <v>20220817</v>
      </c>
      <c r="O961" s="1" t="n">
        <v>20</v>
      </c>
      <c r="P961" s="1" t="n">
        <f aca="false">+O961/10</f>
        <v>2</v>
      </c>
      <c r="Q961" s="2" t="n">
        <f aca="false">+($M$2/0.593)*0.5*(-1*(-P961/($M$1*3/2)+1)*(-P961/($M$1*3/2)+1)*(-P961/($M$1*3/2)+1)-1*(-P961/($M$1*3/2)+1)*(-P961/($M$1*3/2)+1)+(-P961/($M$1*3/2)+1)+1)</f>
        <v>0.206416692442073</v>
      </c>
      <c r="R961" s="2" t="n">
        <f aca="false">+P961*P961*P961*0.613*Q961*$M$4</f>
        <v>1.5574747135497</v>
      </c>
      <c r="S961" s="3" t="n">
        <f aca="false">+P961*P961*P961*0.613*Q961*$M$4*24</f>
        <v>37.3793931251927</v>
      </c>
      <c r="T961" s="3" t="n">
        <f aca="false">+P961*P961*P961*0.613*$M$2*$M$4*24</f>
        <v>99.514091350826</v>
      </c>
      <c r="U961" s="3"/>
      <c r="V961" s="3"/>
    </row>
    <row r="962" customFormat="false" ht="12.8" hidden="false" customHeight="false" outlineLevel="0" collapsed="false">
      <c r="D962" s="1"/>
      <c r="E962" s="1"/>
      <c r="F962" s="1"/>
      <c r="H962" s="1"/>
      <c r="I962" s="1"/>
      <c r="N962" s="1" t="n">
        <v>20220818</v>
      </c>
      <c r="O962" s="1" t="n">
        <v>13</v>
      </c>
      <c r="P962" s="1" t="n">
        <f aca="false">+O962/10</f>
        <v>1.3</v>
      </c>
      <c r="Q962" s="2" t="n">
        <f aca="false">+($M$2/0.593)*0.5*(-1*(-P962/($M$1*3/2)+1)*(-P962/($M$1*3/2)+1)*(-P962/($M$1*3/2)+1)-1*(-P962/($M$1*3/2)+1)*(-P962/($M$1*3/2)+1)+(-P962/($M$1*3/2)+1)+1)</f>
        <v>0.140613826042705</v>
      </c>
      <c r="R962" s="2" t="n">
        <f aca="false">+P962*P962*P962*0.613*Q962*$M$4</f>
        <v>0.291369631637889</v>
      </c>
      <c r="S962" s="3" t="n">
        <f aca="false">+P962*P962*P962*0.613*Q962*$M$4*24</f>
        <v>6.99287115930933</v>
      </c>
      <c r="T962" s="3" t="n">
        <f aca="false">+P962*P962*P962*0.613*$M$2*$M$4*24</f>
        <v>27.3290573372206</v>
      </c>
      <c r="U962" s="3"/>
      <c r="V962" s="3"/>
    </row>
    <row r="963" customFormat="false" ht="12.8" hidden="false" customHeight="false" outlineLevel="0" collapsed="false">
      <c r="D963" s="1"/>
      <c r="E963" s="1"/>
      <c r="F963" s="1"/>
      <c r="H963" s="1"/>
      <c r="I963" s="1"/>
      <c r="N963" s="1" t="n">
        <v>20220819</v>
      </c>
      <c r="O963" s="1" t="n">
        <v>25</v>
      </c>
      <c r="P963" s="1" t="n">
        <f aca="false">+O963/10</f>
        <v>2.5</v>
      </c>
      <c r="Q963" s="2" t="n">
        <f aca="false">+($M$2/0.593)*0.5*(-1*(-P963/($M$1*3/2)+1)*(-P963/($M$1*3/2)+1)*(-P963/($M$1*3/2)+1)-1*(-P963/($M$1*3/2)+1)*(-P963/($M$1*3/2)+1)+(-P963/($M$1*3/2)+1)+1)</f>
        <v>0.249348518161137</v>
      </c>
      <c r="R963" s="2" t="n">
        <f aca="false">+P963*P963*P963*0.613*Q963*$M$4</f>
        <v>3.67462495650297</v>
      </c>
      <c r="S963" s="3" t="n">
        <f aca="false">+P963*P963*P963*0.613*Q963*$M$4*24</f>
        <v>88.1909989560714</v>
      </c>
      <c r="T963" s="3" t="n">
        <f aca="false">+P963*P963*P963*0.613*$M$2*$M$4*24</f>
        <v>194.363459669582</v>
      </c>
      <c r="U963" s="3"/>
      <c r="V963" s="3"/>
    </row>
    <row r="964" customFormat="false" ht="12.8" hidden="false" customHeight="false" outlineLevel="0" collapsed="false">
      <c r="D964" s="1"/>
      <c r="E964" s="1"/>
      <c r="F964" s="1"/>
      <c r="H964" s="1"/>
      <c r="I964" s="1"/>
      <c r="N964" s="1" t="n">
        <v>20220820</v>
      </c>
      <c r="O964" s="1" t="n">
        <v>26</v>
      </c>
      <c r="P964" s="1" t="n">
        <f aca="false">+O964/10</f>
        <v>2.6</v>
      </c>
      <c r="Q964" s="2" t="n">
        <f aca="false">+($M$2/0.593)*0.5*(-1*(-P964/($M$1*3/2)+1)*(-P964/($M$1*3/2)+1)*(-P964/($M$1*3/2)+1)-1*(-P964/($M$1*3/2)+1)*(-P964/($M$1*3/2)+1)+(-P964/($M$1*3/2)+1)+1)</f>
        <v>0.257537111637928</v>
      </c>
      <c r="R964" s="2" t="n">
        <f aca="false">+P964*P964*P964*0.613*Q964*$M$4</f>
        <v>4.26919573773573</v>
      </c>
      <c r="S964" s="3" t="n">
        <f aca="false">+P964*P964*P964*0.613*Q964*$M$4*24</f>
        <v>102.460697705658</v>
      </c>
      <c r="T964" s="3" t="n">
        <f aca="false">+P964*P964*P964*0.613*$M$2*$M$4*24</f>
        <v>218.632458697765</v>
      </c>
      <c r="U964" s="3"/>
      <c r="V964" s="3"/>
    </row>
    <row r="965" customFormat="false" ht="12.8" hidden="false" customHeight="false" outlineLevel="0" collapsed="false">
      <c r="D965" s="1"/>
      <c r="E965" s="1"/>
      <c r="F965" s="1"/>
      <c r="H965" s="1"/>
      <c r="I965" s="1"/>
      <c r="N965" s="1" t="n">
        <v>20220821</v>
      </c>
      <c r="O965" s="1" t="n">
        <v>23</v>
      </c>
      <c r="P965" s="1" t="n">
        <f aca="false">+O965/10</f>
        <v>2.3</v>
      </c>
      <c r="Q965" s="2" t="n">
        <f aca="false">+($M$2/0.593)*0.5*(-1*(-P965/($M$1*3/2)+1)*(-P965/($M$1*3/2)+1)*(-P965/($M$1*3/2)+1)-1*(-P965/($M$1*3/2)+1)*(-P965/($M$1*3/2)+1)+(-P965/($M$1*3/2)+1)+1)</f>
        <v>0.232575694272198</v>
      </c>
      <c r="R965" s="2" t="n">
        <f aca="false">+P965*P965*P965*0.613*Q965*$M$4</f>
        <v>2.66891066259668</v>
      </c>
      <c r="S965" s="3" t="n">
        <f aca="false">+P965*P965*P965*0.613*Q965*$M$4*24</f>
        <v>64.0538559023202</v>
      </c>
      <c r="T965" s="3" t="n">
        <f aca="false">+P965*P965*P965*0.613*$M$2*$M$4*24</f>
        <v>151.348493683187</v>
      </c>
      <c r="U965" s="3"/>
      <c r="V965" s="3"/>
    </row>
    <row r="966" customFormat="false" ht="12.8" hidden="false" customHeight="false" outlineLevel="0" collapsed="false">
      <c r="D966" s="1"/>
      <c r="E966" s="1"/>
      <c r="F966" s="1"/>
      <c r="H966" s="1"/>
      <c r="I966" s="1"/>
      <c r="N966" s="1" t="n">
        <v>20220822</v>
      </c>
      <c r="O966" s="1" t="n">
        <v>18</v>
      </c>
      <c r="P966" s="1" t="n">
        <f aca="false">+O966/10</f>
        <v>1.8</v>
      </c>
      <c r="Q966" s="2" t="n">
        <f aca="false">+($M$2/0.593)*0.5*(-1*(-P966/($M$1*3/2)+1)*(-P966/($M$1*3/2)+1)*(-P966/($M$1*3/2)+1)-1*(-P966/($M$1*3/2)+1)*(-P966/($M$1*3/2)+1)+(-P966/($M$1*3/2)+1)+1)</f>
        <v>0.188302545489923</v>
      </c>
      <c r="R966" s="2" t="n">
        <f aca="false">+P966*P966*P966*0.613*Q966*$M$4</f>
        <v>1.03576184551134</v>
      </c>
      <c r="S966" s="3" t="n">
        <f aca="false">+P966*P966*P966*0.613*Q966*$M$4*24</f>
        <v>24.8582842922721</v>
      </c>
      <c r="T966" s="3" t="n">
        <f aca="false">+P966*P966*P966*0.613*$M$2*$M$4*24</f>
        <v>72.5457725947522</v>
      </c>
      <c r="U966" s="3"/>
      <c r="V966" s="3"/>
    </row>
    <row r="967" customFormat="false" ht="12.8" hidden="false" customHeight="false" outlineLevel="0" collapsed="false">
      <c r="D967" s="1"/>
      <c r="E967" s="1"/>
      <c r="F967" s="1"/>
      <c r="H967" s="1"/>
      <c r="I967" s="1"/>
      <c r="N967" s="1" t="n">
        <v>20220823</v>
      </c>
      <c r="O967" s="1" t="n">
        <v>18</v>
      </c>
      <c r="P967" s="1" t="n">
        <f aca="false">+O967/10</f>
        <v>1.8</v>
      </c>
      <c r="Q967" s="2" t="n">
        <f aca="false">+($M$2/0.593)*0.5*(-1*(-P967/($M$1*3/2)+1)*(-P967/($M$1*3/2)+1)*(-P967/($M$1*3/2)+1)-1*(-P967/($M$1*3/2)+1)*(-P967/($M$1*3/2)+1)+(-P967/($M$1*3/2)+1)+1)</f>
        <v>0.188302545489923</v>
      </c>
      <c r="R967" s="2" t="n">
        <f aca="false">+P967*P967*P967*0.613*Q967*$M$4</f>
        <v>1.03576184551134</v>
      </c>
      <c r="S967" s="3" t="n">
        <f aca="false">+P967*P967*P967*0.613*Q967*$M$4*24</f>
        <v>24.8582842922721</v>
      </c>
      <c r="T967" s="3" t="n">
        <f aca="false">+P967*P967*P967*0.613*$M$2*$M$4*24</f>
        <v>72.5457725947522</v>
      </c>
      <c r="U967" s="3"/>
      <c r="V967" s="3"/>
    </row>
    <row r="968" customFormat="false" ht="12.8" hidden="false" customHeight="false" outlineLevel="0" collapsed="false">
      <c r="D968" s="1"/>
      <c r="E968" s="1"/>
      <c r="F968" s="1"/>
      <c r="H968" s="1"/>
      <c r="I968" s="1"/>
      <c r="N968" s="1" t="n">
        <v>20220824</v>
      </c>
      <c r="O968" s="1" t="n">
        <v>19</v>
      </c>
      <c r="P968" s="1" t="n">
        <f aca="false">+O968/10</f>
        <v>1.9</v>
      </c>
      <c r="Q968" s="2" t="n">
        <f aca="false">+($M$2/0.593)*0.5*(-1*(-P968/($M$1*3/2)+1)*(-P968/($M$1*3/2)+1)*(-P968/($M$1*3/2)+1)-1*(-P968/($M$1*3/2)+1)*(-P968/($M$1*3/2)+1)+(-P968/($M$1*3/2)+1)+1)</f>
        <v>0.197427574590686</v>
      </c>
      <c r="R968" s="2" t="n">
        <f aca="false">+P968*P968*P968*0.613*Q968*$M$4</f>
        <v>1.2771879596706</v>
      </c>
      <c r="S968" s="3" t="n">
        <f aca="false">+P968*P968*P968*0.613*Q968*$M$4*24</f>
        <v>30.6525110320943</v>
      </c>
      <c r="T968" s="3" t="n">
        <f aca="false">+P968*P968*P968*0.613*$M$2*$M$4*24</f>
        <v>85.3208940719145</v>
      </c>
      <c r="U968" s="3"/>
      <c r="V968" s="3"/>
    </row>
    <row r="969" customFormat="false" ht="12.8" hidden="false" customHeight="false" outlineLevel="0" collapsed="false">
      <c r="D969" s="1"/>
      <c r="E969" s="1"/>
      <c r="F969" s="1"/>
      <c r="H969" s="1"/>
      <c r="I969" s="1"/>
      <c r="N969" s="1" t="n">
        <v>20220825</v>
      </c>
      <c r="O969" s="1" t="n">
        <v>27</v>
      </c>
      <c r="P969" s="1" t="n">
        <f aca="false">+O969/10</f>
        <v>2.7</v>
      </c>
      <c r="Q969" s="2" t="n">
        <f aca="false">+($M$2/0.593)*0.5*(-1*(-P969/($M$1*3/2)+1)*(-P969/($M$1*3/2)+1)*(-P969/($M$1*3/2)+1)-1*(-P969/($M$1*3/2)+1)*(-P969/($M$1*3/2)+1)+(-P969/($M$1*3/2)+1)+1)</f>
        <v>0.265594774905897</v>
      </c>
      <c r="R969" s="2" t="n">
        <f aca="false">+P969*P969*P969*0.613*Q969*$M$4</f>
        <v>4.93056878524405</v>
      </c>
      <c r="S969" s="3" t="n">
        <f aca="false">+P969*P969*P969*0.613*Q969*$M$4*24</f>
        <v>118.333650845857</v>
      </c>
      <c r="T969" s="3" t="n">
        <f aca="false">+P969*P969*P969*0.613*$M$2*$M$4*24</f>
        <v>244.841982507289</v>
      </c>
      <c r="U969" s="3"/>
      <c r="V969" s="3"/>
    </row>
    <row r="970" customFormat="false" ht="12.8" hidden="false" customHeight="false" outlineLevel="0" collapsed="false">
      <c r="D970" s="1"/>
      <c r="E970" s="1"/>
      <c r="F970" s="1"/>
      <c r="H970" s="1"/>
      <c r="I970" s="1"/>
      <c r="N970" s="1" t="n">
        <v>20220826</v>
      </c>
      <c r="O970" s="1" t="n">
        <v>35</v>
      </c>
      <c r="P970" s="1" t="n">
        <f aca="false">+O970/10</f>
        <v>3.5</v>
      </c>
      <c r="Q970" s="2" t="n">
        <f aca="false">+($M$2/0.593)*0.5*(-1*(-P970/($M$1*3/2)+1)*(-P970/($M$1*3/2)+1)*(-P970/($M$1*3/2)+1)-1*(-P970/($M$1*3/2)+1)*(-P970/($M$1*3/2)+1)+(-P970/($M$1*3/2)+1)+1)</f>
        <v>0.325427982798649</v>
      </c>
      <c r="R970" s="2" t="n">
        <f aca="false">+P970*P970*P970*0.613*Q970*$M$4</f>
        <v>13.1596770018966</v>
      </c>
      <c r="S970" s="3" t="n">
        <f aca="false">+P970*P970*P970*0.613*Q970*$M$4*24</f>
        <v>315.832248045518</v>
      </c>
      <c r="T970" s="3" t="n">
        <f aca="false">+P970*P970*P970*0.613*$M$2*$M$4*24</f>
        <v>533.333333333333</v>
      </c>
      <c r="U970" s="3"/>
      <c r="V970" s="3"/>
    </row>
    <row r="971" customFormat="false" ht="12.8" hidden="false" customHeight="false" outlineLevel="0" collapsed="false">
      <c r="D971" s="1"/>
      <c r="E971" s="1"/>
      <c r="F971" s="1"/>
      <c r="H971" s="1"/>
      <c r="I971" s="1"/>
      <c r="N971" s="1" t="n">
        <v>20220827</v>
      </c>
      <c r="O971" s="1" t="n">
        <v>28</v>
      </c>
      <c r="P971" s="1" t="n">
        <f aca="false">+O971/10</f>
        <v>2.8</v>
      </c>
      <c r="Q971" s="2" t="n">
        <f aca="false">+($M$2/0.593)*0.5*(-1*(-P971/($M$1*3/2)+1)*(-P971/($M$1*3/2)+1)*(-P971/($M$1*3/2)+1)-1*(-P971/($M$1*3/2)+1)*(-P971/($M$1*3/2)+1)+(-P971/($M$1*3/2)+1)+1)</f>
        <v>0.273522219542264</v>
      </c>
      <c r="R971" s="2" t="n">
        <f aca="false">+P971*P971*P971*0.613*Q971*$M$4</f>
        <v>5.66308276228817</v>
      </c>
      <c r="S971" s="3" t="n">
        <f aca="false">+P971*P971*P971*0.613*Q971*$M$4*24</f>
        <v>135.913986294916</v>
      </c>
      <c r="T971" s="3" t="n">
        <f aca="false">+P971*P971*P971*0.613*$M$2*$M$4*24</f>
        <v>273.066666666667</v>
      </c>
      <c r="U971" s="3"/>
      <c r="V971" s="3"/>
    </row>
    <row r="972" customFormat="false" ht="12.8" hidden="false" customHeight="false" outlineLevel="0" collapsed="false">
      <c r="D972" s="1"/>
      <c r="E972" s="1"/>
      <c r="F972" s="1"/>
      <c r="H972" s="1"/>
      <c r="I972" s="1"/>
      <c r="N972" s="1" t="n">
        <v>20220828</v>
      </c>
      <c r="O972" s="1" t="n">
        <v>38</v>
      </c>
      <c r="P972" s="1" t="n">
        <f aca="false">+O972/10</f>
        <v>3.8</v>
      </c>
      <c r="Q972" s="2" t="n">
        <f aca="false">+($M$2/0.593)*0.5*(-1*(-P972/($M$1*3/2)+1)*(-P972/($M$1*3/2)+1)*(-P972/($M$1*3/2)+1)-1*(-P972/($M$1*3/2)+1)*(-P972/($M$1*3/2)+1)+(-P972/($M$1*3/2)+1)+1)</f>
        <v>0.3457911881567</v>
      </c>
      <c r="R972" s="2" t="n">
        <f aca="false">+P972*P972*P972*0.613*Q972*$M$4</f>
        <v>17.8957916284816</v>
      </c>
      <c r="S972" s="3" t="n">
        <f aca="false">+P972*P972*P972*0.613*Q972*$M$4*24</f>
        <v>429.498999083558</v>
      </c>
      <c r="T972" s="3" t="n">
        <f aca="false">+P972*P972*P972*0.613*$M$2*$M$4*24</f>
        <v>682.567152575316</v>
      </c>
      <c r="U972" s="3"/>
      <c r="V972" s="3"/>
    </row>
    <row r="973" customFormat="false" ht="12.8" hidden="false" customHeight="false" outlineLevel="0" collapsed="false">
      <c r="D973" s="1"/>
      <c r="E973" s="1"/>
      <c r="F973" s="1"/>
      <c r="H973" s="1"/>
      <c r="I973" s="1"/>
      <c r="N973" s="1" t="n">
        <v>20220829</v>
      </c>
      <c r="O973" s="1" t="n">
        <v>24</v>
      </c>
      <c r="P973" s="1" t="n">
        <f aca="false">+O973/10</f>
        <v>2.4</v>
      </c>
      <c r="Q973" s="2" t="n">
        <f aca="false">+($M$2/0.593)*0.5*(-1*(-P973/($M$1*3/2)+1)*(-P973/($M$1*3/2)+1)*(-P973/($M$1*3/2)+1)-1*(-P973/($M$1*3/2)+1)*(-P973/($M$1*3/2)+1)+(-P973/($M$1*3/2)+1)+1)</f>
        <v>0.241028282898301</v>
      </c>
      <c r="R973" s="2" t="n">
        <f aca="false">+P973*P973*P973*0.613*Q973*$M$4</f>
        <v>3.14259152231951</v>
      </c>
      <c r="S973" s="3" t="n">
        <f aca="false">+P973*P973*P973*0.613*Q973*$M$4*24</f>
        <v>75.4221965356683</v>
      </c>
      <c r="T973" s="3" t="n">
        <f aca="false">+P973*P973*P973*0.613*$M$2*$M$4*24</f>
        <v>171.960349854227</v>
      </c>
      <c r="U973" s="3"/>
      <c r="V973" s="3"/>
    </row>
    <row r="974" customFormat="false" ht="12.8" hidden="false" customHeight="false" outlineLevel="0" collapsed="false">
      <c r="D974" s="1"/>
      <c r="E974" s="1"/>
      <c r="F974" s="1"/>
      <c r="H974" s="1"/>
      <c r="I974" s="1"/>
      <c r="N974" s="1" t="n">
        <v>20220830</v>
      </c>
      <c r="O974" s="1" t="n">
        <v>45</v>
      </c>
      <c r="P974" s="1" t="n">
        <f aca="false">+O974/10</f>
        <v>4.5</v>
      </c>
      <c r="Q974" s="2" t="n">
        <f aca="false">+($M$2/0.593)*0.5*(-1*(-P974/($M$1*3/2)+1)*(-P974/($M$1*3/2)+1)*(-P974/($M$1*3/2)+1)-1*(-P974/($M$1*3/2)+1)*(-P974/($M$1*3/2)+1)+(-P974/($M$1*3/2)+1)+1)</f>
        <v>0.389054846053559</v>
      </c>
      <c r="R974" s="2" t="n">
        <f aca="false">+P974*P974*P974*0.613*Q974*$M$4</f>
        <v>33.4375595787492</v>
      </c>
      <c r="S974" s="3" t="n">
        <f aca="false">+P974*P974*P974*0.613*Q974*$M$4*24</f>
        <v>802.501429889982</v>
      </c>
      <c r="T974" s="3" t="n">
        <f aca="false">+P974*P974*P974*0.613*$M$2*$M$4*24</f>
        <v>1133.527696793</v>
      </c>
      <c r="U974" s="3"/>
      <c r="V974" s="3"/>
    </row>
    <row r="975" customFormat="false" ht="12.8" hidden="false" customHeight="false" outlineLevel="0" collapsed="false">
      <c r="D975" s="1"/>
      <c r="E975" s="1"/>
      <c r="F975" s="1"/>
      <c r="H975" s="1"/>
      <c r="I975" s="1"/>
      <c r="N975" s="1" t="n">
        <v>20220831</v>
      </c>
      <c r="O975" s="1" t="n">
        <v>50</v>
      </c>
      <c r="P975" s="1" t="n">
        <f aca="false">+O975/10</f>
        <v>5</v>
      </c>
      <c r="Q975" s="2" t="n">
        <f aca="false">+($M$2/0.593)*0.5*(-1*(-P975/($M$1*3/2)+1)*(-P975/($M$1*3/2)+1)*(-P975/($M$1*3/2)+1)-1*(-P975/($M$1*3/2)+1)*(-P975/($M$1*3/2)+1)+(-P975/($M$1*3/2)+1)+1)</f>
        <v>0.416420920044371</v>
      </c>
      <c r="R975" s="2" t="n">
        <f aca="false">+P975*P975*P975*0.613*Q975*$M$4</f>
        <v>49.0940380633382</v>
      </c>
      <c r="S975" s="3" t="n">
        <f aca="false">+P975*P975*P975*0.613*Q975*$M$4*24</f>
        <v>1178.25691352012</v>
      </c>
      <c r="T975" s="3" t="n">
        <f aca="false">+P975*P975*P975*0.613*$M$2*$M$4*24</f>
        <v>1554.90767735666</v>
      </c>
      <c r="U975" s="3" t="n">
        <f aca="false">SUM(S945:S975)</f>
        <v>6578.89015257108</v>
      </c>
      <c r="V975" s="3" t="n">
        <f aca="false">SUM(T945:T975)</f>
        <v>11120.3265306122</v>
      </c>
    </row>
    <row r="976" customFormat="false" ht="12.8" hidden="false" customHeight="false" outlineLevel="0" collapsed="false">
      <c r="D976" s="1"/>
      <c r="E976" s="1"/>
      <c r="F976" s="1"/>
      <c r="H976" s="1"/>
      <c r="I976" s="1"/>
      <c r="N976" s="1" t="n">
        <v>20220901</v>
      </c>
      <c r="O976" s="1" t="n">
        <v>36</v>
      </c>
      <c r="P976" s="1" t="n">
        <f aca="false">+O976/10</f>
        <v>3.6</v>
      </c>
      <c r="Q976" s="2" t="n">
        <f aca="false">+($M$2/0.593)*0.5*(-1*(-P976/($M$1*3/2)+1)*(-P976/($M$1*3/2)+1)*(-P976/($M$1*3/2)+1)-1*(-P976/($M$1*3/2)+1)*(-P976/($M$1*3/2)+1)+(-P976/($M$1*3/2)+1)+1)</f>
        <v>0.332339295162196</v>
      </c>
      <c r="R976" s="2" t="n">
        <f aca="false">+P976*P976*P976*0.613*Q976*$M$4</f>
        <v>14.6243105019121</v>
      </c>
      <c r="S976" s="3" t="n">
        <f aca="false">+P976*P976*P976*0.613*Q976*$M$4*24</f>
        <v>350.983452045891</v>
      </c>
      <c r="T976" s="3" t="n">
        <f aca="false">+P976*P976*P976*0.613*$M$2*$M$4*24</f>
        <v>580.366180758017</v>
      </c>
      <c r="U976" s="3"/>
      <c r="V976" s="3"/>
    </row>
    <row r="977" customFormat="false" ht="12.8" hidden="false" customHeight="false" outlineLevel="0" collapsed="false">
      <c r="D977" s="1"/>
      <c r="E977" s="1"/>
      <c r="F977" s="1"/>
      <c r="H977" s="1"/>
      <c r="I977" s="1"/>
      <c r="N977" s="1" t="n">
        <v>20220902</v>
      </c>
      <c r="O977" s="1" t="n">
        <v>34</v>
      </c>
      <c r="P977" s="1" t="n">
        <f aca="false">+O977/10</f>
        <v>3.4</v>
      </c>
      <c r="Q977" s="2" t="n">
        <f aca="false">+($M$2/0.593)*0.5*(-1*(-P977/($M$1*3/2)+1)*(-P977/($M$1*3/2)+1)*(-P977/($M$1*3/2)+1)-1*(-P977/($M$1*3/2)+1)*(-P977/($M$1*3/2)+1)+(-P977/($M$1*3/2)+1)+1)</f>
        <v>0.318392144421275</v>
      </c>
      <c r="R977" s="2" t="n">
        <f aca="false">+P977*P977*P977*0.613*Q977*$M$4</f>
        <v>11.8028067871346</v>
      </c>
      <c r="S977" s="3" t="n">
        <f aca="false">+P977*P977*P977*0.613*Q977*$M$4*24</f>
        <v>283.26736289123</v>
      </c>
      <c r="T977" s="3" t="n">
        <f aca="false">+P977*P977*P977*0.613*$M$2*$M$4*24</f>
        <v>488.912730806608</v>
      </c>
      <c r="U977" s="3"/>
      <c r="V977" s="3"/>
    </row>
    <row r="978" customFormat="false" ht="12.8" hidden="false" customHeight="false" outlineLevel="0" collapsed="false">
      <c r="D978" s="1"/>
      <c r="E978" s="1"/>
      <c r="F978" s="1"/>
      <c r="H978" s="1"/>
      <c r="I978" s="1"/>
      <c r="N978" s="1" t="n">
        <v>20220903</v>
      </c>
      <c r="O978" s="1" t="n">
        <v>23</v>
      </c>
      <c r="P978" s="1" t="n">
        <f aca="false">+O978/10</f>
        <v>2.3</v>
      </c>
      <c r="Q978" s="2" t="n">
        <f aca="false">+($M$2/0.593)*0.5*(-1*(-P978/($M$1*3/2)+1)*(-P978/($M$1*3/2)+1)*(-P978/($M$1*3/2)+1)-1*(-P978/($M$1*3/2)+1)*(-P978/($M$1*3/2)+1)+(-P978/($M$1*3/2)+1)+1)</f>
        <v>0.232575694272198</v>
      </c>
      <c r="R978" s="2" t="n">
        <f aca="false">+P978*P978*P978*0.613*Q978*$M$4</f>
        <v>2.66891066259668</v>
      </c>
      <c r="S978" s="3" t="n">
        <f aca="false">+P978*P978*P978*0.613*Q978*$M$4*24</f>
        <v>64.0538559023202</v>
      </c>
      <c r="T978" s="3" t="n">
        <f aca="false">+P978*P978*P978*0.613*$M$2*$M$4*24</f>
        <v>151.348493683187</v>
      </c>
      <c r="U978" s="3"/>
      <c r="V978" s="3"/>
    </row>
    <row r="979" customFormat="false" ht="12.8" hidden="false" customHeight="false" outlineLevel="0" collapsed="false">
      <c r="D979" s="1"/>
      <c r="E979" s="1"/>
      <c r="F979" s="1"/>
      <c r="H979" s="1"/>
      <c r="I979" s="1"/>
      <c r="N979" s="1" t="n">
        <v>20220904</v>
      </c>
      <c r="O979" s="1" t="n">
        <v>18</v>
      </c>
      <c r="P979" s="1" t="n">
        <f aca="false">+O979/10</f>
        <v>1.8</v>
      </c>
      <c r="Q979" s="2" t="n">
        <f aca="false">+($M$2/0.593)*0.5*(-1*(-P979/($M$1*3/2)+1)*(-P979/($M$1*3/2)+1)*(-P979/($M$1*3/2)+1)-1*(-P979/($M$1*3/2)+1)*(-P979/($M$1*3/2)+1)+(-P979/($M$1*3/2)+1)+1)</f>
        <v>0.188302545489923</v>
      </c>
      <c r="R979" s="2" t="n">
        <f aca="false">+P979*P979*P979*0.613*Q979*$M$4</f>
        <v>1.03576184551134</v>
      </c>
      <c r="S979" s="3" t="n">
        <f aca="false">+P979*P979*P979*0.613*Q979*$M$4*24</f>
        <v>24.8582842922721</v>
      </c>
      <c r="T979" s="3" t="n">
        <f aca="false">+P979*P979*P979*0.613*$M$2*$M$4*24</f>
        <v>72.5457725947522</v>
      </c>
      <c r="U979" s="3"/>
      <c r="V979" s="3"/>
    </row>
    <row r="980" customFormat="false" ht="12.8" hidden="false" customHeight="false" outlineLevel="0" collapsed="false">
      <c r="D980" s="1"/>
      <c r="E980" s="1"/>
      <c r="F980" s="1"/>
      <c r="H980" s="1"/>
      <c r="I980" s="1"/>
      <c r="N980" s="1" t="n">
        <v>20220905</v>
      </c>
      <c r="O980" s="1" t="n">
        <v>28</v>
      </c>
      <c r="P980" s="1" t="n">
        <f aca="false">+O980/10</f>
        <v>2.8</v>
      </c>
      <c r="Q980" s="2" t="n">
        <f aca="false">+($M$2/0.593)*0.5*(-1*(-P980/($M$1*3/2)+1)*(-P980/($M$1*3/2)+1)*(-P980/($M$1*3/2)+1)-1*(-P980/($M$1*3/2)+1)*(-P980/($M$1*3/2)+1)+(-P980/($M$1*3/2)+1)+1)</f>
        <v>0.273522219542264</v>
      </c>
      <c r="R980" s="2" t="n">
        <f aca="false">+P980*P980*P980*0.613*Q980*$M$4</f>
        <v>5.66308276228817</v>
      </c>
      <c r="S980" s="3" t="n">
        <f aca="false">+P980*P980*P980*0.613*Q980*$M$4*24</f>
        <v>135.913986294916</v>
      </c>
      <c r="T980" s="3" t="n">
        <f aca="false">+P980*P980*P980*0.613*$M$2*$M$4*24</f>
        <v>273.066666666667</v>
      </c>
      <c r="U980" s="3"/>
      <c r="V980" s="3"/>
    </row>
    <row r="981" customFormat="false" ht="12.8" hidden="false" customHeight="false" outlineLevel="0" collapsed="false">
      <c r="D981" s="1"/>
      <c r="E981" s="1"/>
      <c r="F981" s="1"/>
      <c r="H981" s="1"/>
      <c r="I981" s="1"/>
      <c r="N981" s="1" t="n">
        <v>20220906</v>
      </c>
      <c r="O981" s="1" t="n">
        <v>28</v>
      </c>
      <c r="P981" s="1" t="n">
        <f aca="false">+O981/10</f>
        <v>2.8</v>
      </c>
      <c r="Q981" s="2" t="n">
        <f aca="false">+($M$2/0.593)*0.5*(-1*(-P981/($M$1*3/2)+1)*(-P981/($M$1*3/2)+1)*(-P981/($M$1*3/2)+1)-1*(-P981/($M$1*3/2)+1)*(-P981/($M$1*3/2)+1)+(-P981/($M$1*3/2)+1)+1)</f>
        <v>0.273522219542264</v>
      </c>
      <c r="R981" s="2" t="n">
        <f aca="false">+P981*P981*P981*0.613*Q981*$M$4</f>
        <v>5.66308276228817</v>
      </c>
      <c r="S981" s="3" t="n">
        <f aca="false">+P981*P981*P981*0.613*Q981*$M$4*24</f>
        <v>135.913986294916</v>
      </c>
      <c r="T981" s="3" t="n">
        <f aca="false">+P981*P981*P981*0.613*$M$2*$M$4*24</f>
        <v>273.066666666667</v>
      </c>
      <c r="U981" s="3"/>
      <c r="V981" s="3"/>
    </row>
    <row r="982" customFormat="false" ht="12.8" hidden="false" customHeight="false" outlineLevel="0" collapsed="false">
      <c r="D982" s="1"/>
      <c r="E982" s="1"/>
      <c r="F982" s="1"/>
      <c r="H982" s="1"/>
      <c r="I982" s="1"/>
      <c r="N982" s="1" t="n">
        <v>20220907</v>
      </c>
      <c r="O982" s="1" t="n">
        <v>27</v>
      </c>
      <c r="P982" s="1" t="n">
        <f aca="false">+O982/10</f>
        <v>2.7</v>
      </c>
      <c r="Q982" s="2" t="n">
        <f aca="false">+($M$2/0.593)*0.5*(-1*(-P982/($M$1*3/2)+1)*(-P982/($M$1*3/2)+1)*(-P982/($M$1*3/2)+1)-1*(-P982/($M$1*3/2)+1)*(-P982/($M$1*3/2)+1)+(-P982/($M$1*3/2)+1)+1)</f>
        <v>0.265594774905897</v>
      </c>
      <c r="R982" s="2" t="n">
        <f aca="false">+P982*P982*P982*0.613*Q982*$M$4</f>
        <v>4.93056878524405</v>
      </c>
      <c r="S982" s="3" t="n">
        <f aca="false">+P982*P982*P982*0.613*Q982*$M$4*24</f>
        <v>118.333650845857</v>
      </c>
      <c r="T982" s="3" t="n">
        <f aca="false">+P982*P982*P982*0.613*$M$2*$M$4*24</f>
        <v>244.841982507289</v>
      </c>
      <c r="U982" s="3"/>
      <c r="V982" s="3"/>
    </row>
    <row r="983" customFormat="false" ht="12.8" hidden="false" customHeight="false" outlineLevel="0" collapsed="false">
      <c r="D983" s="1"/>
      <c r="E983" s="1"/>
      <c r="F983" s="1"/>
      <c r="H983" s="1"/>
      <c r="I983" s="1"/>
      <c r="N983" s="1" t="n">
        <v>20220908</v>
      </c>
      <c r="O983" s="1" t="n">
        <v>33</v>
      </c>
      <c r="P983" s="1" t="n">
        <f aca="false">+O983/10</f>
        <v>3.3</v>
      </c>
      <c r="Q983" s="2" t="n">
        <f aca="false">+($M$2/0.593)*0.5*(-1*(-P983/($M$1*3/2)+1)*(-P983/($M$1*3/2)+1)*(-P983/($M$1*3/2)+1)-1*(-P983/($M$1*3/2)+1)*(-P983/($M$1*3/2)+1)+(-P983/($M$1*3/2)+1)+1)</f>
        <v>0.311231068452854</v>
      </c>
      <c r="R983" s="2" t="n">
        <f aca="false">+P983*P983*P983*0.613*Q983*$M$4</f>
        <v>10.5489920715165</v>
      </c>
      <c r="S983" s="3" t="n">
        <f aca="false">+P983*P983*P983*0.613*Q983*$M$4*24</f>
        <v>253.175809716396</v>
      </c>
      <c r="T983" s="3" t="n">
        <f aca="false">+P983*P983*P983*0.613*$M$2*$M$4*24</f>
        <v>447.029737609329</v>
      </c>
      <c r="U983" s="3"/>
      <c r="V983" s="3"/>
    </row>
    <row r="984" customFormat="false" ht="12.8" hidden="false" customHeight="false" outlineLevel="0" collapsed="false">
      <c r="D984" s="1"/>
      <c r="E984" s="1"/>
      <c r="F984" s="1"/>
      <c r="H984" s="1"/>
      <c r="I984" s="1"/>
      <c r="N984" s="1" t="n">
        <v>20220909</v>
      </c>
      <c r="O984" s="1" t="n">
        <v>44</v>
      </c>
      <c r="P984" s="1" t="n">
        <f aca="false">+O984/10</f>
        <v>4.4</v>
      </c>
      <c r="Q984" s="2" t="n">
        <f aca="false">+($M$2/0.593)*0.5*(-1*(-P984/($M$1*3/2)+1)*(-P984/($M$1*3/2)+1)*(-P984/($M$1*3/2)+1)-1*(-P984/($M$1*3/2)+1)*(-P984/($M$1*3/2)+1)+(-P984/($M$1*3/2)+1)+1)</f>
        <v>0.383232246839462</v>
      </c>
      <c r="R984" s="2" t="n">
        <f aca="false">+P984*P984*P984*0.613*Q984*$M$4</f>
        <v>30.7897581414054</v>
      </c>
      <c r="S984" s="3" t="n">
        <f aca="false">+P984*P984*P984*0.613*Q984*$M$4*24</f>
        <v>738.954195393729</v>
      </c>
      <c r="T984" s="3" t="n">
        <f aca="false">+P984*P984*P984*0.613*$M$2*$M$4*24</f>
        <v>1059.6260447036</v>
      </c>
      <c r="U984" s="3"/>
      <c r="V984" s="3"/>
    </row>
    <row r="985" customFormat="false" ht="12.8" hidden="false" customHeight="false" outlineLevel="0" collapsed="false">
      <c r="D985" s="1"/>
      <c r="E985" s="1"/>
      <c r="F985" s="1"/>
      <c r="H985" s="1"/>
      <c r="I985" s="1"/>
      <c r="N985" s="1" t="n">
        <v>20220910</v>
      </c>
      <c r="O985" s="1" t="n">
        <v>35</v>
      </c>
      <c r="P985" s="1" t="n">
        <f aca="false">+O985/10</f>
        <v>3.5</v>
      </c>
      <c r="Q985" s="2" t="n">
        <f aca="false">+($M$2/0.593)*0.5*(-1*(-P985/($M$1*3/2)+1)*(-P985/($M$1*3/2)+1)*(-P985/($M$1*3/2)+1)-1*(-P985/($M$1*3/2)+1)*(-P985/($M$1*3/2)+1)+(-P985/($M$1*3/2)+1)+1)</f>
        <v>0.325427982798649</v>
      </c>
      <c r="R985" s="2" t="n">
        <f aca="false">+P985*P985*P985*0.613*Q985*$M$4</f>
        <v>13.1596770018966</v>
      </c>
      <c r="S985" s="3" t="n">
        <f aca="false">+P985*P985*P985*0.613*Q985*$M$4*24</f>
        <v>315.832248045518</v>
      </c>
      <c r="T985" s="3" t="n">
        <f aca="false">+P985*P985*P985*0.613*$M$2*$M$4*24</f>
        <v>533.333333333333</v>
      </c>
      <c r="U985" s="3"/>
      <c r="V985" s="3"/>
    </row>
    <row r="986" customFormat="false" ht="12.8" hidden="false" customHeight="false" outlineLevel="0" collapsed="false">
      <c r="D986" s="1"/>
      <c r="E986" s="1"/>
      <c r="F986" s="1"/>
      <c r="H986" s="1"/>
      <c r="I986" s="1"/>
      <c r="N986" s="1" t="n">
        <v>20220911</v>
      </c>
      <c r="O986" s="1" t="n">
        <v>11</v>
      </c>
      <c r="P986" s="1" t="n">
        <f aca="false">+O986/10</f>
        <v>1.1</v>
      </c>
      <c r="Q986" s="2" t="n">
        <f aca="false">+($M$2/0.593)*0.5*(-1*(-P986/($M$1*3/2)+1)*(-P986/($M$1*3/2)+1)*(-P986/($M$1*3/2)+1)-1*(-P986/($M$1*3/2)+1)*(-P986/($M$1*3/2)+1)+(-P986/($M$1*3/2)+1)+1)</f>
        <v>0.120562054315422</v>
      </c>
      <c r="R986" s="2" t="n">
        <f aca="false">+P986*P986*P986*0.613*Q986*$M$4</f>
        <v>0.151347376656736</v>
      </c>
      <c r="S986" s="3" t="n">
        <f aca="false">+P986*P986*P986*0.613*Q986*$M$4*24</f>
        <v>3.63233703976166</v>
      </c>
      <c r="T986" s="3" t="n">
        <f aca="false">+P986*P986*P986*0.613*$M$2*$M$4*24</f>
        <v>16.5566569484937</v>
      </c>
      <c r="U986" s="3"/>
      <c r="V986" s="3"/>
    </row>
    <row r="987" customFormat="false" ht="12.8" hidden="false" customHeight="false" outlineLevel="0" collapsed="false">
      <c r="D987" s="1"/>
      <c r="E987" s="1"/>
      <c r="F987" s="1"/>
      <c r="H987" s="1"/>
      <c r="I987" s="1"/>
      <c r="N987" s="1" t="n">
        <v>20220912</v>
      </c>
      <c r="O987" s="1" t="n">
        <v>17</v>
      </c>
      <c r="P987" s="1" t="n">
        <f aca="false">+O987/10</f>
        <v>1.7</v>
      </c>
      <c r="Q987" s="2" t="n">
        <f aca="false">+($M$2/0.593)*0.5*(-1*(-P987/($M$1*3/2)+1)*(-P987/($M$1*3/2)+1)*(-P987/($M$1*3/2)+1)-1*(-P987/($M$1*3/2)+1)*(-P987/($M$1*3/2)+1)+(-P987/($M$1*3/2)+1)+1)</f>
        <v>0.179040893562562</v>
      </c>
      <c r="R987" s="2" t="n">
        <f aca="false">+P987*P987*P987*0.613*Q987*$M$4</f>
        <v>0.829631442994563</v>
      </c>
      <c r="S987" s="3" t="n">
        <f aca="false">+P987*P987*P987*0.613*Q987*$M$4*24</f>
        <v>19.9111546318695</v>
      </c>
      <c r="T987" s="3" t="n">
        <f aca="false">+P987*P987*P987*0.613*$M$2*$M$4*24</f>
        <v>61.114091350826</v>
      </c>
      <c r="U987" s="3"/>
      <c r="V987" s="3"/>
    </row>
    <row r="988" customFormat="false" ht="12.8" hidden="false" customHeight="false" outlineLevel="0" collapsed="false">
      <c r="D988" s="1"/>
      <c r="E988" s="1"/>
      <c r="F988" s="1"/>
      <c r="H988" s="1"/>
      <c r="I988" s="1"/>
      <c r="N988" s="1" t="n">
        <v>20220913</v>
      </c>
      <c r="O988" s="1" t="n">
        <v>21</v>
      </c>
      <c r="P988" s="1" t="n">
        <f aca="false">+O988/10</f>
        <v>2.1</v>
      </c>
      <c r="Q988" s="2" t="n">
        <f aca="false">+($M$2/0.593)*0.5*(-1*(-P988/($M$1*3/2)+1)*(-P988/($M$1*3/2)+1)*(-P988/($M$1*3/2)+1)-1*(-P988/($M$1*3/2)+1)*(-P988/($M$1*3/2)+1)+(-P988/($M$1*3/2)+1)+1)</f>
        <v>0.215270610621306</v>
      </c>
      <c r="R988" s="2" t="n">
        <f aca="false">+P988*P988*P988*0.613*Q988*$M$4</f>
        <v>1.88030728873899</v>
      </c>
      <c r="S988" s="3" t="n">
        <f aca="false">+P988*P988*P988*0.613*Q988*$M$4*24</f>
        <v>45.1273749297358</v>
      </c>
      <c r="T988" s="3" t="n">
        <f aca="false">+P988*P988*P988*0.613*$M$2*$M$4*24</f>
        <v>115.2</v>
      </c>
      <c r="U988" s="3"/>
      <c r="V988" s="3"/>
    </row>
    <row r="989" customFormat="false" ht="12.8" hidden="false" customHeight="false" outlineLevel="0" collapsed="false">
      <c r="D989" s="1"/>
      <c r="E989" s="1"/>
      <c r="F989" s="1"/>
      <c r="H989" s="1"/>
      <c r="I989" s="1"/>
      <c r="N989" s="1" t="n">
        <v>20220914</v>
      </c>
      <c r="O989" s="1" t="n">
        <v>20</v>
      </c>
      <c r="P989" s="1" t="n">
        <f aca="false">+O989/10</f>
        <v>2</v>
      </c>
      <c r="Q989" s="2" t="n">
        <f aca="false">+($M$2/0.593)*0.5*(-1*(-P989/($M$1*3/2)+1)*(-P989/($M$1*3/2)+1)*(-P989/($M$1*3/2)+1)-1*(-P989/($M$1*3/2)+1)*(-P989/($M$1*3/2)+1)+(-P989/($M$1*3/2)+1)+1)</f>
        <v>0.206416692442073</v>
      </c>
      <c r="R989" s="2" t="n">
        <f aca="false">+P989*P989*P989*0.613*Q989*$M$4</f>
        <v>1.5574747135497</v>
      </c>
      <c r="S989" s="3" t="n">
        <f aca="false">+P989*P989*P989*0.613*Q989*$M$4*24</f>
        <v>37.3793931251927</v>
      </c>
      <c r="T989" s="3" t="n">
        <f aca="false">+P989*P989*P989*0.613*$M$2*$M$4*24</f>
        <v>99.514091350826</v>
      </c>
      <c r="U989" s="3"/>
      <c r="V989" s="3"/>
    </row>
    <row r="990" customFormat="false" ht="12.8" hidden="false" customHeight="false" outlineLevel="0" collapsed="false">
      <c r="D990" s="1"/>
      <c r="E990" s="1"/>
      <c r="F990" s="1"/>
      <c r="H990" s="1"/>
      <c r="I990" s="1"/>
      <c r="N990" s="1" t="n">
        <v>20220915</v>
      </c>
      <c r="O990" s="1" t="n">
        <v>22</v>
      </c>
      <c r="P990" s="1" t="n">
        <f aca="false">+O990/10</f>
        <v>2.2</v>
      </c>
      <c r="Q990" s="2" t="n">
        <f aca="false">+($M$2/0.593)*0.5*(-1*(-P990/($M$1*3/2)+1)*(-P990/($M$1*3/2)+1)*(-P990/($M$1*3/2)+1)-1*(-P990/($M$1*3/2)+1)*(-P990/($M$1*3/2)+1)+(-P990/($M$1*3/2)+1)+1)</f>
        <v>0.223990040705607</v>
      </c>
      <c r="R990" s="2" t="n">
        <f aca="false">+P990*P990*P990*0.613*Q990*$M$4</f>
        <v>2.24948423452287</v>
      </c>
      <c r="S990" s="3" t="n">
        <f aca="false">+P990*P990*P990*0.613*Q990*$M$4*24</f>
        <v>53.987621628549</v>
      </c>
      <c r="T990" s="3" t="n">
        <f aca="false">+P990*P990*P990*0.613*$M$2*$M$4*24</f>
        <v>132.45325558795</v>
      </c>
      <c r="U990" s="3"/>
      <c r="V990" s="3"/>
    </row>
    <row r="991" customFormat="false" ht="12.8" hidden="false" customHeight="false" outlineLevel="0" collapsed="false">
      <c r="D991" s="1"/>
      <c r="E991" s="1"/>
      <c r="F991" s="1"/>
      <c r="H991" s="1"/>
      <c r="I991" s="1"/>
      <c r="N991" s="1" t="n">
        <v>20220916</v>
      </c>
      <c r="O991" s="1" t="n">
        <v>35</v>
      </c>
      <c r="P991" s="1" t="n">
        <f aca="false">+O991/10</f>
        <v>3.5</v>
      </c>
      <c r="Q991" s="2" t="n">
        <f aca="false">+($M$2/0.593)*0.5*(-1*(-P991/($M$1*3/2)+1)*(-P991/($M$1*3/2)+1)*(-P991/($M$1*3/2)+1)-1*(-P991/($M$1*3/2)+1)*(-P991/($M$1*3/2)+1)+(-P991/($M$1*3/2)+1)+1)</f>
        <v>0.325427982798649</v>
      </c>
      <c r="R991" s="2" t="n">
        <f aca="false">+P991*P991*P991*0.613*Q991*$M$4</f>
        <v>13.1596770018966</v>
      </c>
      <c r="S991" s="3" t="n">
        <f aca="false">+P991*P991*P991*0.613*Q991*$M$4*24</f>
        <v>315.832248045518</v>
      </c>
      <c r="T991" s="3" t="n">
        <f aca="false">+P991*P991*P991*0.613*$M$2*$M$4*24</f>
        <v>533.333333333333</v>
      </c>
      <c r="U991" s="3"/>
      <c r="V991" s="3"/>
    </row>
    <row r="992" customFormat="false" ht="12.8" hidden="false" customHeight="false" outlineLevel="0" collapsed="false">
      <c r="D992" s="1"/>
      <c r="E992" s="1"/>
      <c r="F992" s="1"/>
      <c r="H992" s="1"/>
      <c r="I992" s="1"/>
      <c r="N992" s="1" t="n">
        <v>20220917</v>
      </c>
      <c r="O992" s="1" t="n">
        <v>40</v>
      </c>
      <c r="P992" s="1" t="n">
        <f aca="false">+O992/10</f>
        <v>4</v>
      </c>
      <c r="Q992" s="2" t="n">
        <f aca="false">+($M$2/0.593)*0.5*(-1*(-P992/($M$1*3/2)+1)*(-P992/($M$1*3/2)+1)*(-P992/($M$1*3/2)+1)-1*(-P992/($M$1*3/2)+1)*(-P992/($M$1*3/2)+1)+(-P992/($M$1*3/2)+1)+1)</f>
        <v>0.358753516022563</v>
      </c>
      <c r="R992" s="2" t="n">
        <f aca="false">+P992*P992*P992*0.613*Q992*$M$4</f>
        <v>21.6552071634028</v>
      </c>
      <c r="S992" s="3" t="n">
        <f aca="false">+P992*P992*P992*0.613*Q992*$M$4*24</f>
        <v>519.724971921668</v>
      </c>
      <c r="T992" s="3" t="n">
        <f aca="false">+P992*P992*P992*0.613*$M$2*$M$4*24</f>
        <v>796.112730806608</v>
      </c>
      <c r="U992" s="3"/>
      <c r="V992" s="3"/>
    </row>
    <row r="993" customFormat="false" ht="12.8" hidden="false" customHeight="false" outlineLevel="0" collapsed="false">
      <c r="D993" s="1"/>
      <c r="E993" s="1"/>
      <c r="F993" s="1"/>
      <c r="H993" s="1"/>
      <c r="I993" s="1"/>
      <c r="N993" s="1" t="n">
        <v>20220918</v>
      </c>
      <c r="O993" s="1" t="n">
        <v>35</v>
      </c>
      <c r="P993" s="1" t="n">
        <f aca="false">+O993/10</f>
        <v>3.5</v>
      </c>
      <c r="Q993" s="2" t="n">
        <f aca="false">+($M$2/0.593)*0.5*(-1*(-P993/($M$1*3/2)+1)*(-P993/($M$1*3/2)+1)*(-P993/($M$1*3/2)+1)-1*(-P993/($M$1*3/2)+1)*(-P993/($M$1*3/2)+1)+(-P993/($M$1*3/2)+1)+1)</f>
        <v>0.325427982798649</v>
      </c>
      <c r="R993" s="2" t="n">
        <f aca="false">+P993*P993*P993*0.613*Q993*$M$4</f>
        <v>13.1596770018966</v>
      </c>
      <c r="S993" s="3" t="n">
        <f aca="false">+P993*P993*P993*0.613*Q993*$M$4*24</f>
        <v>315.832248045518</v>
      </c>
      <c r="T993" s="3" t="n">
        <f aca="false">+P993*P993*P993*0.613*$M$2*$M$4*24</f>
        <v>533.333333333333</v>
      </c>
      <c r="U993" s="3"/>
      <c r="V993" s="3"/>
    </row>
    <row r="994" customFormat="false" ht="12.8" hidden="false" customHeight="false" outlineLevel="0" collapsed="false">
      <c r="D994" s="1"/>
      <c r="E994" s="1"/>
      <c r="F994" s="1"/>
      <c r="H994" s="1"/>
      <c r="I994" s="1"/>
      <c r="N994" s="1" t="n">
        <v>20220919</v>
      </c>
      <c r="O994" s="1" t="n">
        <v>28</v>
      </c>
      <c r="P994" s="1" t="n">
        <f aca="false">+O994/10</f>
        <v>2.8</v>
      </c>
      <c r="Q994" s="2" t="n">
        <f aca="false">+($M$2/0.593)*0.5*(-1*(-P994/($M$1*3/2)+1)*(-P994/($M$1*3/2)+1)*(-P994/($M$1*3/2)+1)-1*(-P994/($M$1*3/2)+1)*(-P994/($M$1*3/2)+1)+(-P994/($M$1*3/2)+1)+1)</f>
        <v>0.273522219542264</v>
      </c>
      <c r="R994" s="2" t="n">
        <f aca="false">+P994*P994*P994*0.613*Q994*$M$4</f>
        <v>5.66308276228817</v>
      </c>
      <c r="S994" s="3" t="n">
        <f aca="false">+P994*P994*P994*0.613*Q994*$M$4*24</f>
        <v>135.913986294916</v>
      </c>
      <c r="T994" s="3" t="n">
        <f aca="false">+P994*P994*P994*0.613*$M$2*$M$4*24</f>
        <v>273.066666666667</v>
      </c>
      <c r="U994" s="3"/>
      <c r="V994" s="3"/>
    </row>
    <row r="995" customFormat="false" ht="12.8" hidden="false" customHeight="false" outlineLevel="0" collapsed="false">
      <c r="D995" s="1"/>
      <c r="E995" s="1"/>
      <c r="F995" s="1"/>
      <c r="H995" s="1"/>
      <c r="I995" s="1"/>
      <c r="N995" s="1" t="n">
        <v>20220920</v>
      </c>
      <c r="O995" s="1" t="n">
        <v>19</v>
      </c>
      <c r="P995" s="1" t="n">
        <f aca="false">+O995/10</f>
        <v>1.9</v>
      </c>
      <c r="Q995" s="2" t="n">
        <f aca="false">+($M$2/0.593)*0.5*(-1*(-P995/($M$1*3/2)+1)*(-P995/($M$1*3/2)+1)*(-P995/($M$1*3/2)+1)-1*(-P995/($M$1*3/2)+1)*(-P995/($M$1*3/2)+1)+(-P995/($M$1*3/2)+1)+1)</f>
        <v>0.197427574590686</v>
      </c>
      <c r="R995" s="2" t="n">
        <f aca="false">+P995*P995*P995*0.613*Q995*$M$4</f>
        <v>1.2771879596706</v>
      </c>
      <c r="S995" s="3" t="n">
        <f aca="false">+P995*P995*P995*0.613*Q995*$M$4*24</f>
        <v>30.6525110320943</v>
      </c>
      <c r="T995" s="3" t="n">
        <f aca="false">+P995*P995*P995*0.613*$M$2*$M$4*24</f>
        <v>85.3208940719145</v>
      </c>
      <c r="U995" s="3"/>
      <c r="V995" s="3"/>
    </row>
    <row r="996" customFormat="false" ht="12.8" hidden="false" customHeight="false" outlineLevel="0" collapsed="false">
      <c r="D996" s="1"/>
      <c r="E996" s="1"/>
      <c r="F996" s="1"/>
      <c r="H996" s="1"/>
      <c r="I996" s="1"/>
      <c r="N996" s="1" t="n">
        <v>20220921</v>
      </c>
      <c r="O996" s="1" t="n">
        <v>8</v>
      </c>
      <c r="P996" s="1" t="n">
        <f aca="false">+O996/10</f>
        <v>0.8</v>
      </c>
      <c r="Q996" s="2" t="n">
        <f aca="false">+($M$2/0.593)*0.5*(-1*(-P996/($M$1*3/2)+1)*(-P996/($M$1*3/2)+1)*(-P996/($M$1*3/2)+1)-1*(-P996/($M$1*3/2)+1)*(-P996/($M$1*3/2)+1)+(-P996/($M$1*3/2)+1)+1)</f>
        <v>0.089420588777813</v>
      </c>
      <c r="R996" s="2" t="n">
        <f aca="false">+P996*P996*P996*0.613*Q996*$M$4</f>
        <v>0.0431810987359959</v>
      </c>
      <c r="S996" s="3" t="n">
        <f aca="false">+P996*P996*P996*0.613*Q996*$M$4*24</f>
        <v>1.0363463696639</v>
      </c>
      <c r="T996" s="3" t="n">
        <f aca="false">+P996*P996*P996*0.613*$M$2*$M$4*24</f>
        <v>6.36890184645287</v>
      </c>
      <c r="U996" s="3"/>
      <c r="V996" s="3"/>
    </row>
    <row r="997" customFormat="false" ht="12.8" hidden="false" customHeight="false" outlineLevel="0" collapsed="false">
      <c r="D997" s="1"/>
      <c r="E997" s="1"/>
      <c r="F997" s="1"/>
      <c r="H997" s="1"/>
      <c r="I997" s="1"/>
      <c r="N997" s="1" t="n">
        <v>20220922</v>
      </c>
      <c r="O997" s="1" t="n">
        <v>10</v>
      </c>
      <c r="P997" s="1" t="n">
        <f aca="false">+O997/10</f>
        <v>1</v>
      </c>
      <c r="Q997" s="2" t="n">
        <f aca="false">+($M$2/0.593)*0.5*(-1*(-P997/($M$1*3/2)+1)*(-P997/($M$1*3/2)+1)*(-P997/($M$1*3/2)+1)-1*(-P997/($M$1*3/2)+1)*(-P997/($M$1*3/2)+1)+(-P997/($M$1*3/2)+1)+1)</f>
        <v>0.110324118439666</v>
      </c>
      <c r="R997" s="2" t="n">
        <f aca="false">+P997*P997*P997*0.613*Q997*$M$4</f>
        <v>0.104053494130968</v>
      </c>
      <c r="S997" s="3" t="n">
        <f aca="false">+P997*P997*P997*0.613*Q997*$M$4*24</f>
        <v>2.49728385914324</v>
      </c>
      <c r="T997" s="3" t="n">
        <f aca="false">+P997*P997*P997*0.613*$M$2*$M$4*24</f>
        <v>12.4392614188533</v>
      </c>
      <c r="U997" s="3"/>
      <c r="V997" s="3"/>
    </row>
    <row r="998" customFormat="false" ht="12.8" hidden="false" customHeight="false" outlineLevel="0" collapsed="false">
      <c r="D998" s="1"/>
      <c r="E998" s="1"/>
      <c r="F998" s="1"/>
      <c r="H998" s="1"/>
      <c r="I998" s="1"/>
      <c r="N998" s="1" t="n">
        <v>20220923</v>
      </c>
      <c r="O998" s="1" t="n">
        <v>18</v>
      </c>
      <c r="P998" s="1" t="n">
        <f aca="false">+O998/10</f>
        <v>1.8</v>
      </c>
      <c r="Q998" s="2" t="n">
        <f aca="false">+($M$2/0.593)*0.5*(-1*(-P998/($M$1*3/2)+1)*(-P998/($M$1*3/2)+1)*(-P998/($M$1*3/2)+1)-1*(-P998/($M$1*3/2)+1)*(-P998/($M$1*3/2)+1)+(-P998/($M$1*3/2)+1)+1)</f>
        <v>0.188302545489923</v>
      </c>
      <c r="R998" s="2" t="n">
        <f aca="false">+P998*P998*P998*0.613*Q998*$M$4</f>
        <v>1.03576184551134</v>
      </c>
      <c r="S998" s="3" t="n">
        <f aca="false">+P998*P998*P998*0.613*Q998*$M$4*24</f>
        <v>24.8582842922721</v>
      </c>
      <c r="T998" s="3" t="n">
        <f aca="false">+P998*P998*P998*0.613*$M$2*$M$4*24</f>
        <v>72.5457725947522</v>
      </c>
      <c r="U998" s="3"/>
      <c r="V998" s="3"/>
    </row>
    <row r="999" customFormat="false" ht="12.8" hidden="false" customHeight="false" outlineLevel="0" collapsed="false">
      <c r="D999" s="1"/>
      <c r="E999" s="1"/>
      <c r="F999" s="1"/>
      <c r="H999" s="1"/>
      <c r="I999" s="1"/>
      <c r="N999" s="1" t="n">
        <v>20220924</v>
      </c>
      <c r="O999" s="1" t="n">
        <v>26</v>
      </c>
      <c r="P999" s="1" t="n">
        <f aca="false">+O999/10</f>
        <v>2.6</v>
      </c>
      <c r="Q999" s="2" t="n">
        <f aca="false">+($M$2/0.593)*0.5*(-1*(-P999/($M$1*3/2)+1)*(-P999/($M$1*3/2)+1)*(-P999/($M$1*3/2)+1)-1*(-P999/($M$1*3/2)+1)*(-P999/($M$1*3/2)+1)+(-P999/($M$1*3/2)+1)+1)</f>
        <v>0.257537111637928</v>
      </c>
      <c r="R999" s="2" t="n">
        <f aca="false">+P999*P999*P999*0.613*Q999*$M$4</f>
        <v>4.26919573773573</v>
      </c>
      <c r="S999" s="3" t="n">
        <f aca="false">+P999*P999*P999*0.613*Q999*$M$4*24</f>
        <v>102.460697705658</v>
      </c>
      <c r="T999" s="3" t="n">
        <f aca="false">+P999*P999*P999*0.613*$M$2*$M$4*24</f>
        <v>218.632458697765</v>
      </c>
      <c r="U999" s="3"/>
      <c r="V999" s="3"/>
    </row>
    <row r="1000" customFormat="false" ht="12.8" hidden="false" customHeight="false" outlineLevel="0" collapsed="false">
      <c r="D1000" s="1"/>
      <c r="E1000" s="1"/>
      <c r="F1000" s="1"/>
      <c r="H1000" s="1"/>
      <c r="I1000" s="1"/>
      <c r="N1000" s="1" t="n">
        <v>20220925</v>
      </c>
      <c r="O1000" s="1" t="n">
        <v>19</v>
      </c>
      <c r="P1000" s="1" t="n">
        <f aca="false">+O1000/10</f>
        <v>1.9</v>
      </c>
      <c r="Q1000" s="2" t="n">
        <f aca="false">+($M$2/0.593)*0.5*(-1*(-P1000/($M$1*3/2)+1)*(-P1000/($M$1*3/2)+1)*(-P1000/($M$1*3/2)+1)-1*(-P1000/($M$1*3/2)+1)*(-P1000/($M$1*3/2)+1)+(-P1000/($M$1*3/2)+1)+1)</f>
        <v>0.197427574590686</v>
      </c>
      <c r="R1000" s="2" t="n">
        <f aca="false">+P1000*P1000*P1000*0.613*Q1000*$M$4</f>
        <v>1.2771879596706</v>
      </c>
      <c r="S1000" s="3" t="n">
        <f aca="false">+P1000*P1000*P1000*0.613*Q1000*$M$4*24</f>
        <v>30.6525110320943</v>
      </c>
      <c r="T1000" s="3" t="n">
        <f aca="false">+P1000*P1000*P1000*0.613*$M$2*$M$4*24</f>
        <v>85.3208940719145</v>
      </c>
      <c r="U1000" s="3"/>
      <c r="V1000" s="3"/>
    </row>
    <row r="1001" customFormat="false" ht="12.8" hidden="false" customHeight="false" outlineLevel="0" collapsed="false">
      <c r="D1001" s="1"/>
      <c r="E1001" s="1"/>
      <c r="F1001" s="1"/>
      <c r="H1001" s="1"/>
      <c r="I1001" s="1"/>
      <c r="N1001" s="1" t="n">
        <v>20220926</v>
      </c>
      <c r="O1001" s="1" t="n">
        <v>51</v>
      </c>
      <c r="P1001" s="1" t="n">
        <f aca="false">+O1001/10</f>
        <v>5.1</v>
      </c>
      <c r="Q1001" s="2" t="n">
        <f aca="false">+($M$2/0.593)*0.5*(-1*(-P1001/($M$1*3/2)+1)*(-P1001/($M$1*3/2)+1)*(-P1001/($M$1*3/2)+1)-1*(-P1001/($M$1*3/2)+1)*(-P1001/($M$1*3/2)+1)+(-P1001/($M$1*3/2)+1)+1)</f>
        <v>0.421549731467152</v>
      </c>
      <c r="R1001" s="2" t="n">
        <f aca="false">+P1001*P1001*P1001*0.613*Q1001*$M$4</f>
        <v>52.7406584965416</v>
      </c>
      <c r="S1001" s="3" t="n">
        <f aca="false">+P1001*P1001*P1001*0.613*Q1001*$M$4*24</f>
        <v>1265.775803917</v>
      </c>
      <c r="T1001" s="3" t="n">
        <f aca="false">+P1001*P1001*P1001*0.613*$M$2*$M$4*24</f>
        <v>1650.0804664723</v>
      </c>
      <c r="U1001" s="3"/>
      <c r="V1001" s="3"/>
    </row>
    <row r="1002" customFormat="false" ht="12.8" hidden="false" customHeight="false" outlineLevel="0" collapsed="false">
      <c r="D1002" s="1"/>
      <c r="E1002" s="1"/>
      <c r="F1002" s="1"/>
      <c r="H1002" s="1"/>
      <c r="I1002" s="1"/>
      <c r="N1002" s="1" t="n">
        <v>20220927</v>
      </c>
      <c r="O1002" s="1" t="n">
        <v>37</v>
      </c>
      <c r="P1002" s="1" t="n">
        <f aca="false">+O1002/10</f>
        <v>3.7</v>
      </c>
      <c r="Q1002" s="2" t="n">
        <f aca="false">+($M$2/0.593)*0.5*(-1*(-P1002/($M$1*3/2)+1)*(-P1002/($M$1*3/2)+1)*(-P1002/($M$1*3/2)+1)-1*(-P1002/($M$1*3/2)+1)*(-P1002/($M$1*3/2)+1)+(-P1002/($M$1*3/2)+1)+1)</f>
        <v>0.339126793089139</v>
      </c>
      <c r="R1002" s="2" t="n">
        <f aca="false">+P1002*P1002*P1002*0.613*Q1002*$M$4</f>
        <v>16.2014348180076</v>
      </c>
      <c r="S1002" s="3" t="n">
        <f aca="false">+P1002*P1002*P1002*0.613*Q1002*$M$4*24</f>
        <v>388.834435632183</v>
      </c>
      <c r="T1002" s="3" t="n">
        <f aca="false">+P1002*P1002*P1002*0.613*$M$2*$M$4*24</f>
        <v>630.085908649174</v>
      </c>
      <c r="U1002" s="3"/>
      <c r="V1002" s="3"/>
    </row>
    <row r="1003" customFormat="false" ht="12.8" hidden="false" customHeight="false" outlineLevel="0" collapsed="false">
      <c r="D1003" s="1"/>
      <c r="E1003" s="1"/>
      <c r="F1003" s="1"/>
      <c r="H1003" s="1"/>
      <c r="I1003" s="1"/>
      <c r="N1003" s="1" t="n">
        <v>20220928</v>
      </c>
      <c r="O1003" s="1" t="n">
        <v>30</v>
      </c>
      <c r="P1003" s="1" t="n">
        <f aca="false">+O1003/10</f>
        <v>3</v>
      </c>
      <c r="Q1003" s="2" t="n">
        <f aca="false">+($M$2/0.593)*0.5*(-1*(-P1003/($M$1*3/2)+1)*(-P1003/($M$1*3/2)+1)*(-P1003/($M$1*3/2)+1)-1*(-P1003/($M$1*3/2)+1)*(-P1003/($M$1*3/2)+1)+(-P1003/($M$1*3/2)+1)+1)</f>
        <v>0.288989299229084</v>
      </c>
      <c r="R1003" s="2" t="n">
        <f aca="false">+P1003*P1003*P1003*0.613*Q1003*$M$4</f>
        <v>7.35921902632432</v>
      </c>
      <c r="S1003" s="3" t="n">
        <f aca="false">+P1003*P1003*P1003*0.613*Q1003*$M$4*24</f>
        <v>176.621256631784</v>
      </c>
      <c r="T1003" s="3" t="n">
        <f aca="false">+P1003*P1003*P1003*0.613*$M$2*$M$4*24</f>
        <v>335.860058309038</v>
      </c>
      <c r="U1003" s="3"/>
      <c r="V1003" s="3"/>
    </row>
    <row r="1004" customFormat="false" ht="12.8" hidden="false" customHeight="false" outlineLevel="0" collapsed="false">
      <c r="D1004" s="1"/>
      <c r="E1004" s="1"/>
      <c r="F1004" s="1"/>
      <c r="H1004" s="1"/>
      <c r="I1004" s="1"/>
      <c r="N1004" s="1" t="n">
        <v>20220929</v>
      </c>
      <c r="O1004" s="1" t="n">
        <v>10</v>
      </c>
      <c r="P1004" s="1" t="n">
        <f aca="false">+O1004/10</f>
        <v>1</v>
      </c>
      <c r="Q1004" s="2" t="n">
        <f aca="false">+($M$2/0.593)*0.5*(-1*(-P1004/($M$1*3/2)+1)*(-P1004/($M$1*3/2)+1)*(-P1004/($M$1*3/2)+1)-1*(-P1004/($M$1*3/2)+1)*(-P1004/($M$1*3/2)+1)+(-P1004/($M$1*3/2)+1)+1)</f>
        <v>0.110324118439666</v>
      </c>
      <c r="R1004" s="2" t="n">
        <f aca="false">+P1004*P1004*P1004*0.613*Q1004*$M$4</f>
        <v>0.104053494130968</v>
      </c>
      <c r="S1004" s="3" t="n">
        <f aca="false">+P1004*P1004*P1004*0.613*Q1004*$M$4*24</f>
        <v>2.49728385914324</v>
      </c>
      <c r="T1004" s="3" t="n">
        <f aca="false">+P1004*P1004*P1004*0.613*$M$2*$M$4*24</f>
        <v>12.4392614188533</v>
      </c>
      <c r="U1004" s="3"/>
      <c r="V1004" s="3"/>
    </row>
    <row r="1005" customFormat="false" ht="12.8" hidden="false" customHeight="false" outlineLevel="0" collapsed="false">
      <c r="D1005" s="1"/>
      <c r="E1005" s="1"/>
      <c r="F1005" s="1"/>
      <c r="H1005" s="1"/>
      <c r="I1005" s="1"/>
      <c r="N1005" s="1" t="n">
        <v>20220930</v>
      </c>
      <c r="O1005" s="1" t="n">
        <v>37</v>
      </c>
      <c r="P1005" s="1" t="n">
        <f aca="false">+O1005/10</f>
        <v>3.7</v>
      </c>
      <c r="Q1005" s="2" t="n">
        <f aca="false">+($M$2/0.593)*0.5*(-1*(-P1005/($M$1*3/2)+1)*(-P1005/($M$1*3/2)+1)*(-P1005/($M$1*3/2)+1)-1*(-P1005/($M$1*3/2)+1)*(-P1005/($M$1*3/2)+1)+(-P1005/($M$1*3/2)+1)+1)</f>
        <v>0.339126793089139</v>
      </c>
      <c r="R1005" s="2" t="n">
        <f aca="false">+P1005*P1005*P1005*0.613*Q1005*$M$4</f>
        <v>16.2014348180076</v>
      </c>
      <c r="S1005" s="3" t="n">
        <f aca="false">+P1005*P1005*P1005*0.613*Q1005*$M$4*24</f>
        <v>388.834435632183</v>
      </c>
      <c r="T1005" s="3" t="n">
        <f aca="false">+P1005*P1005*P1005*0.613*$M$2*$M$4*24</f>
        <v>630.085908649174</v>
      </c>
      <c r="U1005" s="3" t="n">
        <f aca="false">SUM(S976:S1005)</f>
        <v>6283.34901734899</v>
      </c>
      <c r="V1005" s="3" t="n">
        <f aca="false">SUM(T976:T1005)</f>
        <v>10424.0015549077</v>
      </c>
    </row>
    <row r="1006" customFormat="false" ht="12.8" hidden="false" customHeight="false" outlineLevel="0" collapsed="false">
      <c r="D1006" s="1"/>
      <c r="E1006" s="1"/>
      <c r="F1006" s="1"/>
      <c r="H1006" s="1"/>
      <c r="I1006" s="1"/>
      <c r="N1006" s="1" t="n">
        <v>20221001</v>
      </c>
      <c r="O1006" s="1" t="n">
        <v>57</v>
      </c>
      <c r="P1006" s="1" t="n">
        <f aca="false">+O1006/10</f>
        <v>5.7</v>
      </c>
      <c r="Q1006" s="2" t="n">
        <f aca="false">+($M$2/0.593)*0.5*(-1*(-P1006/($M$1*3/2)+1)*(-P1006/($M$1*3/2)+1)*(-P1006/($M$1*3/2)+1)-1*(-P1006/($M$1*3/2)+1)*(-P1006/($M$1*3/2)+1)+(-P1006/($M$1*3/2)+1)+1)</f>
        <v>0.449971548862801</v>
      </c>
      <c r="R1006" s="2" t="n">
        <f aca="false">+P1006*P1006*P1006*0.613*Q1006*$M$4</f>
        <v>78.5951639785952</v>
      </c>
      <c r="S1006" s="3" t="n">
        <f aca="false">+P1006*P1006*P1006*0.613*Q1006*$M$4*24</f>
        <v>1886.28393548628</v>
      </c>
      <c r="T1006" s="3" t="n">
        <f aca="false">+P1006*P1006*P1006*0.613*$M$2*$M$4*24</f>
        <v>2303.66413994169</v>
      </c>
      <c r="U1006" s="3"/>
      <c r="V1006" s="3"/>
    </row>
    <row r="1007" customFormat="false" ht="12.8" hidden="false" customHeight="false" outlineLevel="0" collapsed="false">
      <c r="D1007" s="1"/>
      <c r="E1007" s="1"/>
      <c r="F1007" s="1"/>
      <c r="H1007" s="1"/>
      <c r="I1007" s="1"/>
      <c r="N1007" s="1" t="n">
        <v>20221002</v>
      </c>
      <c r="O1007" s="1" t="n">
        <v>33</v>
      </c>
      <c r="P1007" s="1" t="n">
        <f aca="false">+O1007/10</f>
        <v>3.3</v>
      </c>
      <c r="Q1007" s="2" t="n">
        <f aca="false">+($M$2/0.593)*0.5*(-1*(-P1007/($M$1*3/2)+1)*(-P1007/($M$1*3/2)+1)*(-P1007/($M$1*3/2)+1)-1*(-P1007/($M$1*3/2)+1)*(-P1007/($M$1*3/2)+1)+(-P1007/($M$1*3/2)+1)+1)</f>
        <v>0.311231068452854</v>
      </c>
      <c r="R1007" s="2" t="n">
        <f aca="false">+P1007*P1007*P1007*0.613*Q1007*$M$4</f>
        <v>10.5489920715165</v>
      </c>
      <c r="S1007" s="3" t="n">
        <f aca="false">+P1007*P1007*P1007*0.613*Q1007*$M$4*24</f>
        <v>253.175809716396</v>
      </c>
      <c r="T1007" s="3" t="n">
        <f aca="false">+P1007*P1007*P1007*0.613*$M$2*$M$4*24</f>
        <v>447.029737609329</v>
      </c>
      <c r="U1007" s="3"/>
      <c r="V1007" s="3"/>
    </row>
    <row r="1008" customFormat="false" ht="12.8" hidden="false" customHeight="false" outlineLevel="0" collapsed="false">
      <c r="D1008" s="1"/>
      <c r="E1008" s="1"/>
      <c r="F1008" s="1"/>
      <c r="H1008" s="1"/>
      <c r="I1008" s="1"/>
      <c r="N1008" s="1" t="n">
        <v>20221003</v>
      </c>
      <c r="O1008" s="1" t="n">
        <v>14</v>
      </c>
      <c r="P1008" s="1" t="n">
        <f aca="false">+O1008/10</f>
        <v>1.4</v>
      </c>
      <c r="Q1008" s="2" t="n">
        <f aca="false">+($M$2/0.593)*0.5*(-1*(-P1008/($M$1*3/2)+1)*(-P1008/($M$1*3/2)+1)*(-P1008/($M$1*3/2)+1)-1*(-P1008/($M$1*3/2)+1)*(-P1008/($M$1*3/2)+1)+(-P1008/($M$1*3/2)+1)+1)</f>
        <v>0.150429085048675</v>
      </c>
      <c r="R1008" s="2" t="n">
        <f aca="false">+P1008*P1008*P1008*0.613*Q1008*$M$4</f>
        <v>0.389315884424108</v>
      </c>
      <c r="S1008" s="3" t="n">
        <f aca="false">+P1008*P1008*P1008*0.613*Q1008*$M$4*24</f>
        <v>9.3435812261786</v>
      </c>
      <c r="T1008" s="3" t="n">
        <f aca="false">+P1008*P1008*P1008*0.613*$M$2*$M$4*24</f>
        <v>34.1333333333333</v>
      </c>
      <c r="U1008" s="3"/>
      <c r="V1008" s="3"/>
    </row>
    <row r="1009" customFormat="false" ht="12.8" hidden="false" customHeight="false" outlineLevel="0" collapsed="false">
      <c r="D1009" s="1"/>
      <c r="E1009" s="1"/>
      <c r="F1009" s="1"/>
      <c r="H1009" s="1"/>
      <c r="I1009" s="1"/>
      <c r="N1009" s="1" t="n">
        <v>20221004</v>
      </c>
      <c r="O1009" s="1" t="n">
        <v>30</v>
      </c>
      <c r="P1009" s="1" t="n">
        <f aca="false">+O1009/10</f>
        <v>3</v>
      </c>
      <c r="Q1009" s="2" t="n">
        <f aca="false">+($M$2/0.593)*0.5*(-1*(-P1009/($M$1*3/2)+1)*(-P1009/($M$1*3/2)+1)*(-P1009/($M$1*3/2)+1)-1*(-P1009/($M$1*3/2)+1)*(-P1009/($M$1*3/2)+1)+(-P1009/($M$1*3/2)+1)+1)</f>
        <v>0.288989299229084</v>
      </c>
      <c r="R1009" s="2" t="n">
        <f aca="false">+P1009*P1009*P1009*0.613*Q1009*$M$4</f>
        <v>7.35921902632432</v>
      </c>
      <c r="S1009" s="3" t="n">
        <f aca="false">+P1009*P1009*P1009*0.613*Q1009*$M$4*24</f>
        <v>176.621256631784</v>
      </c>
      <c r="T1009" s="3" t="n">
        <f aca="false">+P1009*P1009*P1009*0.613*$M$2*$M$4*24</f>
        <v>335.860058309038</v>
      </c>
      <c r="U1009" s="3"/>
      <c r="V1009" s="3"/>
    </row>
    <row r="1010" customFormat="false" ht="12.8" hidden="false" customHeight="false" outlineLevel="0" collapsed="false">
      <c r="D1010" s="1"/>
      <c r="E1010" s="1"/>
      <c r="F1010" s="1"/>
      <c r="H1010" s="1"/>
      <c r="I1010" s="1"/>
      <c r="N1010" s="1" t="n">
        <v>20221005</v>
      </c>
      <c r="O1010" s="1" t="n">
        <v>59</v>
      </c>
      <c r="P1010" s="1" t="n">
        <f aca="false">+O1010/10</f>
        <v>5.9</v>
      </c>
      <c r="Q1010" s="2" t="n">
        <f aca="false">+($M$2/0.593)*0.5*(-1*(-P1010/($M$1*3/2)+1)*(-P1010/($M$1*3/2)+1)*(-P1010/($M$1*3/2)+1)-1*(-P1010/($M$1*3/2)+1)*(-P1010/($M$1*3/2)+1)+(-P1010/($M$1*3/2)+1)+1)</f>
        <v>0.458566927318091</v>
      </c>
      <c r="R1010" s="2" t="n">
        <f aca="false">+P1010*P1010*P1010*0.613*Q1010*$M$4</f>
        <v>88.8269943253646</v>
      </c>
      <c r="S1010" s="3" t="n">
        <f aca="false">+P1010*P1010*P1010*0.613*Q1010*$M$4*24</f>
        <v>2131.84786380875</v>
      </c>
      <c r="T1010" s="3" t="n">
        <f aca="false">+P1010*P1010*P1010*0.613*$M$2*$M$4*24</f>
        <v>2554.76307094266</v>
      </c>
      <c r="U1010" s="3"/>
      <c r="V1010" s="3"/>
    </row>
    <row r="1011" customFormat="false" ht="12.8" hidden="false" customHeight="false" outlineLevel="0" collapsed="false">
      <c r="D1011" s="1"/>
      <c r="E1011" s="1"/>
      <c r="F1011" s="1"/>
      <c r="H1011" s="1"/>
      <c r="I1011" s="1"/>
      <c r="N1011" s="1" t="n">
        <v>20221006</v>
      </c>
      <c r="O1011" s="1" t="n">
        <v>38</v>
      </c>
      <c r="P1011" s="1" t="n">
        <f aca="false">+O1011/10</f>
        <v>3.8</v>
      </c>
      <c r="Q1011" s="2" t="n">
        <f aca="false">+($M$2/0.593)*0.5*(-1*(-P1011/($M$1*3/2)+1)*(-P1011/($M$1*3/2)+1)*(-P1011/($M$1*3/2)+1)-1*(-P1011/($M$1*3/2)+1)*(-P1011/($M$1*3/2)+1)+(-P1011/($M$1*3/2)+1)+1)</f>
        <v>0.3457911881567</v>
      </c>
      <c r="R1011" s="2" t="n">
        <f aca="false">+P1011*P1011*P1011*0.613*Q1011*$M$4</f>
        <v>17.8957916284816</v>
      </c>
      <c r="S1011" s="3" t="n">
        <f aca="false">+P1011*P1011*P1011*0.613*Q1011*$M$4*24</f>
        <v>429.498999083558</v>
      </c>
      <c r="T1011" s="3" t="n">
        <f aca="false">+P1011*P1011*P1011*0.613*$M$2*$M$4*24</f>
        <v>682.567152575316</v>
      </c>
      <c r="U1011" s="3"/>
      <c r="V1011" s="3"/>
    </row>
    <row r="1012" customFormat="false" ht="12.8" hidden="false" customHeight="false" outlineLevel="0" collapsed="false">
      <c r="D1012" s="1"/>
      <c r="E1012" s="1"/>
      <c r="F1012" s="1"/>
      <c r="H1012" s="1"/>
      <c r="I1012" s="1"/>
      <c r="N1012" s="1" t="n">
        <v>20221007</v>
      </c>
      <c r="O1012" s="1" t="n">
        <v>38</v>
      </c>
      <c r="P1012" s="1" t="n">
        <f aca="false">+O1012/10</f>
        <v>3.8</v>
      </c>
      <c r="Q1012" s="2" t="n">
        <f aca="false">+($M$2/0.593)*0.5*(-1*(-P1012/($M$1*3/2)+1)*(-P1012/($M$1*3/2)+1)*(-P1012/($M$1*3/2)+1)-1*(-P1012/($M$1*3/2)+1)*(-P1012/($M$1*3/2)+1)+(-P1012/($M$1*3/2)+1)+1)</f>
        <v>0.3457911881567</v>
      </c>
      <c r="R1012" s="2" t="n">
        <f aca="false">+P1012*P1012*P1012*0.613*Q1012*$M$4</f>
        <v>17.8957916284816</v>
      </c>
      <c r="S1012" s="3" t="n">
        <f aca="false">+P1012*P1012*P1012*0.613*Q1012*$M$4*24</f>
        <v>429.498999083558</v>
      </c>
      <c r="T1012" s="3" t="n">
        <f aca="false">+P1012*P1012*P1012*0.613*$M$2*$M$4*24</f>
        <v>682.567152575316</v>
      </c>
      <c r="U1012" s="3"/>
      <c r="V1012" s="3"/>
    </row>
    <row r="1013" customFormat="false" ht="12.8" hidden="false" customHeight="false" outlineLevel="0" collapsed="false">
      <c r="D1013" s="1"/>
      <c r="E1013" s="1"/>
      <c r="F1013" s="1"/>
      <c r="H1013" s="1"/>
      <c r="I1013" s="1"/>
      <c r="N1013" s="1" t="n">
        <v>20221008</v>
      </c>
      <c r="O1013" s="1" t="n">
        <v>33</v>
      </c>
      <c r="P1013" s="1" t="n">
        <f aca="false">+O1013/10</f>
        <v>3.3</v>
      </c>
      <c r="Q1013" s="2" t="n">
        <f aca="false">+($M$2/0.593)*0.5*(-1*(-P1013/($M$1*3/2)+1)*(-P1013/($M$1*3/2)+1)*(-P1013/($M$1*3/2)+1)-1*(-P1013/($M$1*3/2)+1)*(-P1013/($M$1*3/2)+1)+(-P1013/($M$1*3/2)+1)+1)</f>
        <v>0.311231068452854</v>
      </c>
      <c r="R1013" s="2" t="n">
        <f aca="false">+P1013*P1013*P1013*0.613*Q1013*$M$4</f>
        <v>10.5489920715165</v>
      </c>
      <c r="S1013" s="3" t="n">
        <f aca="false">+P1013*P1013*P1013*0.613*Q1013*$M$4*24</f>
        <v>253.175809716396</v>
      </c>
      <c r="T1013" s="3" t="n">
        <f aca="false">+P1013*P1013*P1013*0.613*$M$2*$M$4*24</f>
        <v>447.029737609329</v>
      </c>
      <c r="U1013" s="3"/>
      <c r="V1013" s="3"/>
    </row>
    <row r="1014" customFormat="false" ht="12.8" hidden="false" customHeight="false" outlineLevel="0" collapsed="false">
      <c r="D1014" s="1"/>
      <c r="E1014" s="1"/>
      <c r="F1014" s="1"/>
      <c r="H1014" s="1"/>
      <c r="I1014" s="1"/>
      <c r="N1014" s="1" t="n">
        <v>20221009</v>
      </c>
      <c r="O1014" s="1" t="n">
        <v>23</v>
      </c>
      <c r="P1014" s="1" t="n">
        <f aca="false">+O1014/10</f>
        <v>2.3</v>
      </c>
      <c r="Q1014" s="2" t="n">
        <f aca="false">+($M$2/0.593)*0.5*(-1*(-P1014/($M$1*3/2)+1)*(-P1014/($M$1*3/2)+1)*(-P1014/($M$1*3/2)+1)-1*(-P1014/($M$1*3/2)+1)*(-P1014/($M$1*3/2)+1)+(-P1014/($M$1*3/2)+1)+1)</f>
        <v>0.232575694272198</v>
      </c>
      <c r="R1014" s="2" t="n">
        <f aca="false">+P1014*P1014*P1014*0.613*Q1014*$M$4</f>
        <v>2.66891066259668</v>
      </c>
      <c r="S1014" s="3" t="n">
        <f aca="false">+P1014*P1014*P1014*0.613*Q1014*$M$4*24</f>
        <v>64.0538559023202</v>
      </c>
      <c r="T1014" s="3" t="n">
        <f aca="false">+P1014*P1014*P1014*0.613*$M$2*$M$4*24</f>
        <v>151.348493683187</v>
      </c>
      <c r="U1014" s="3"/>
      <c r="V1014" s="3"/>
    </row>
    <row r="1015" customFormat="false" ht="12.8" hidden="false" customHeight="false" outlineLevel="0" collapsed="false">
      <c r="D1015" s="1"/>
      <c r="E1015" s="1"/>
      <c r="F1015" s="1"/>
      <c r="H1015" s="1"/>
      <c r="I1015" s="1"/>
      <c r="N1015" s="1" t="n">
        <v>20221010</v>
      </c>
      <c r="O1015" s="1" t="n">
        <v>27</v>
      </c>
      <c r="P1015" s="1" t="n">
        <f aca="false">+O1015/10</f>
        <v>2.7</v>
      </c>
      <c r="Q1015" s="2" t="n">
        <f aca="false">+($M$2/0.593)*0.5*(-1*(-P1015/($M$1*3/2)+1)*(-P1015/($M$1*3/2)+1)*(-P1015/($M$1*3/2)+1)-1*(-P1015/($M$1*3/2)+1)*(-P1015/($M$1*3/2)+1)+(-P1015/($M$1*3/2)+1)+1)</f>
        <v>0.265594774905897</v>
      </c>
      <c r="R1015" s="2" t="n">
        <f aca="false">+P1015*P1015*P1015*0.613*Q1015*$M$4</f>
        <v>4.93056878524405</v>
      </c>
      <c r="S1015" s="3" t="n">
        <f aca="false">+P1015*P1015*P1015*0.613*Q1015*$M$4*24</f>
        <v>118.333650845857</v>
      </c>
      <c r="T1015" s="3" t="n">
        <f aca="false">+P1015*P1015*P1015*0.613*$M$2*$M$4*24</f>
        <v>244.841982507289</v>
      </c>
      <c r="U1015" s="3"/>
      <c r="V1015" s="3"/>
    </row>
    <row r="1016" customFormat="false" ht="12.8" hidden="false" customHeight="false" outlineLevel="0" collapsed="false">
      <c r="D1016" s="1"/>
      <c r="E1016" s="1"/>
      <c r="F1016" s="1"/>
      <c r="H1016" s="1"/>
      <c r="I1016" s="1"/>
      <c r="N1016" s="1" t="n">
        <v>20221011</v>
      </c>
      <c r="O1016" s="1" t="n">
        <v>9</v>
      </c>
      <c r="P1016" s="1" t="n">
        <f aca="false">+O1016/10</f>
        <v>0.9</v>
      </c>
      <c r="Q1016" s="2" t="n">
        <f aca="false">+($M$2/0.593)*0.5*(-1*(-P1016/($M$1*3/2)+1)*(-P1016/($M$1*3/2)+1)*(-P1016/($M$1*3/2)+1)-1*(-P1016/($M$1*3/2)+1)*(-P1016/($M$1*3/2)+1)+(-P1016/($M$1*3/2)+1)+1)</f>
        <v>0.0999438671195366</v>
      </c>
      <c r="R1016" s="2" t="n">
        <f aca="false">+P1016*P1016*P1016*0.613*Q1016*$M$4</f>
        <v>0.0687179002187273</v>
      </c>
      <c r="S1016" s="3" t="n">
        <f aca="false">+P1016*P1016*P1016*0.613*Q1016*$M$4*24</f>
        <v>1.64922960524946</v>
      </c>
      <c r="T1016" s="3" t="n">
        <f aca="false">+P1016*P1016*P1016*0.613*$M$2*$M$4*24</f>
        <v>9.06822157434402</v>
      </c>
      <c r="U1016" s="3"/>
      <c r="V1016" s="3"/>
    </row>
    <row r="1017" customFormat="false" ht="12.8" hidden="false" customHeight="false" outlineLevel="0" collapsed="false">
      <c r="D1017" s="1"/>
      <c r="E1017" s="1"/>
      <c r="F1017" s="1"/>
      <c r="H1017" s="1"/>
      <c r="I1017" s="1"/>
      <c r="N1017" s="1" t="n">
        <v>20221012</v>
      </c>
      <c r="O1017" s="1" t="n">
        <v>16</v>
      </c>
      <c r="P1017" s="1" t="n">
        <f aca="false">+O1017/10</f>
        <v>1.6</v>
      </c>
      <c r="Q1017" s="2" t="n">
        <f aca="false">+($M$2/0.593)*0.5*(-1*(-P1017/($M$1*3/2)+1)*(-P1017/($M$1*3/2)+1)*(-P1017/($M$1*3/2)+1)-1*(-P1017/($M$1*3/2)+1)*(-P1017/($M$1*3/2)+1)+(-P1017/($M$1*3/2)+1)+1)</f>
        <v>0.169641907231382</v>
      </c>
      <c r="R1017" s="2" t="n">
        <f aca="false">+P1017*P1017*P1017*0.613*Q1017*$M$4</f>
        <v>0.655359043910791</v>
      </c>
      <c r="S1017" s="3" t="n">
        <f aca="false">+P1017*P1017*P1017*0.613*Q1017*$M$4*24</f>
        <v>15.728617053859</v>
      </c>
      <c r="T1017" s="3" t="n">
        <f aca="false">+P1017*P1017*P1017*0.613*$M$2*$M$4*24</f>
        <v>50.9512147716229</v>
      </c>
      <c r="U1017" s="3"/>
      <c r="V1017" s="3"/>
    </row>
    <row r="1018" customFormat="false" ht="12.8" hidden="false" customHeight="false" outlineLevel="0" collapsed="false">
      <c r="D1018" s="1"/>
      <c r="E1018" s="1"/>
      <c r="F1018" s="1"/>
      <c r="H1018" s="1"/>
      <c r="I1018" s="1"/>
      <c r="N1018" s="1" t="n">
        <v>20221013</v>
      </c>
      <c r="O1018" s="1" t="n">
        <v>28</v>
      </c>
      <c r="P1018" s="1" t="n">
        <f aca="false">+O1018/10</f>
        <v>2.8</v>
      </c>
      <c r="Q1018" s="2" t="n">
        <f aca="false">+($M$2/0.593)*0.5*(-1*(-P1018/($M$1*3/2)+1)*(-P1018/($M$1*3/2)+1)*(-P1018/($M$1*3/2)+1)-1*(-P1018/($M$1*3/2)+1)*(-P1018/($M$1*3/2)+1)+(-P1018/($M$1*3/2)+1)+1)</f>
        <v>0.273522219542264</v>
      </c>
      <c r="R1018" s="2" t="n">
        <f aca="false">+P1018*P1018*P1018*0.613*Q1018*$M$4</f>
        <v>5.66308276228817</v>
      </c>
      <c r="S1018" s="3" t="n">
        <f aca="false">+P1018*P1018*P1018*0.613*Q1018*$M$4*24</f>
        <v>135.913986294916</v>
      </c>
      <c r="T1018" s="3" t="n">
        <f aca="false">+P1018*P1018*P1018*0.613*$M$2*$M$4*24</f>
        <v>273.066666666667</v>
      </c>
      <c r="U1018" s="3"/>
      <c r="V1018" s="3"/>
    </row>
    <row r="1019" customFormat="false" ht="12.8" hidden="false" customHeight="false" outlineLevel="0" collapsed="false">
      <c r="D1019" s="1"/>
      <c r="E1019" s="1"/>
      <c r="F1019" s="1"/>
      <c r="H1019" s="1"/>
      <c r="I1019" s="1"/>
      <c r="N1019" s="1" t="n">
        <v>20221014</v>
      </c>
      <c r="O1019" s="1" t="n">
        <v>22</v>
      </c>
      <c r="P1019" s="1" t="n">
        <f aca="false">+O1019/10</f>
        <v>2.2</v>
      </c>
      <c r="Q1019" s="2" t="n">
        <f aca="false">+($M$2/0.593)*0.5*(-1*(-P1019/($M$1*3/2)+1)*(-P1019/($M$1*3/2)+1)*(-P1019/($M$1*3/2)+1)-1*(-P1019/($M$1*3/2)+1)*(-P1019/($M$1*3/2)+1)+(-P1019/($M$1*3/2)+1)+1)</f>
        <v>0.223990040705607</v>
      </c>
      <c r="R1019" s="2" t="n">
        <f aca="false">+P1019*P1019*P1019*0.613*Q1019*$M$4</f>
        <v>2.24948423452287</v>
      </c>
      <c r="S1019" s="3" t="n">
        <f aca="false">+P1019*P1019*P1019*0.613*Q1019*$M$4*24</f>
        <v>53.987621628549</v>
      </c>
      <c r="T1019" s="3" t="n">
        <f aca="false">+P1019*P1019*P1019*0.613*$M$2*$M$4*24</f>
        <v>132.45325558795</v>
      </c>
      <c r="U1019" s="3"/>
      <c r="V1019" s="3"/>
    </row>
    <row r="1020" customFormat="false" ht="12.8" hidden="false" customHeight="false" outlineLevel="0" collapsed="false">
      <c r="D1020" s="1"/>
      <c r="E1020" s="1"/>
      <c r="F1020" s="1"/>
      <c r="H1020" s="1"/>
      <c r="I1020" s="1"/>
      <c r="N1020" s="1" t="n">
        <v>20221015</v>
      </c>
      <c r="O1020" s="1" t="n">
        <v>34</v>
      </c>
      <c r="P1020" s="1" t="n">
        <f aca="false">+O1020/10</f>
        <v>3.4</v>
      </c>
      <c r="Q1020" s="2" t="n">
        <f aca="false">+($M$2/0.593)*0.5*(-1*(-P1020/($M$1*3/2)+1)*(-P1020/($M$1*3/2)+1)*(-P1020/($M$1*3/2)+1)-1*(-P1020/($M$1*3/2)+1)*(-P1020/($M$1*3/2)+1)+(-P1020/($M$1*3/2)+1)+1)</f>
        <v>0.318392144421275</v>
      </c>
      <c r="R1020" s="2" t="n">
        <f aca="false">+P1020*P1020*P1020*0.613*Q1020*$M$4</f>
        <v>11.8028067871346</v>
      </c>
      <c r="S1020" s="3" t="n">
        <f aca="false">+P1020*P1020*P1020*0.613*Q1020*$M$4*24</f>
        <v>283.26736289123</v>
      </c>
      <c r="T1020" s="3" t="n">
        <f aca="false">+P1020*P1020*P1020*0.613*$M$2*$M$4*24</f>
        <v>488.912730806608</v>
      </c>
      <c r="U1020" s="3"/>
      <c r="V1020" s="3"/>
    </row>
    <row r="1021" customFormat="false" ht="12.8" hidden="false" customHeight="false" outlineLevel="0" collapsed="false">
      <c r="D1021" s="1"/>
      <c r="E1021" s="1"/>
      <c r="F1021" s="1"/>
      <c r="H1021" s="1"/>
      <c r="I1021" s="1"/>
      <c r="N1021" s="1" t="n">
        <v>20221016</v>
      </c>
      <c r="O1021" s="1" t="n">
        <v>31</v>
      </c>
      <c r="P1021" s="1" t="n">
        <f aca="false">+O1021/10</f>
        <v>3.1</v>
      </c>
      <c r="Q1021" s="2" t="n">
        <f aca="false">+($M$2/0.593)*0.5*(-1*(-P1021/($M$1*3/2)+1)*(-P1021/($M$1*3/2)+1)*(-P1021/($M$1*3/2)+1)-1*(-P1021/($M$1*3/2)+1)*(-P1021/($M$1*3/2)+1)+(-P1021/($M$1*3/2)+1)+1)</f>
        <v>0.29653035743398</v>
      </c>
      <c r="R1021" s="2" t="n">
        <f aca="false">+P1021*P1021*P1021*0.613*Q1021*$M$4</f>
        <v>8.33183086407682</v>
      </c>
      <c r="S1021" s="3" t="n">
        <f aca="false">+P1021*P1021*P1021*0.613*Q1021*$M$4*24</f>
        <v>199.963940737844</v>
      </c>
      <c r="T1021" s="3" t="n">
        <f aca="false">+P1021*P1021*P1021*0.613*$M$2*$M$4*24</f>
        <v>370.578036929057</v>
      </c>
      <c r="U1021" s="3"/>
      <c r="V1021" s="3"/>
    </row>
    <row r="1022" customFormat="false" ht="12.8" hidden="false" customHeight="false" outlineLevel="0" collapsed="false">
      <c r="D1022" s="1"/>
      <c r="E1022" s="1"/>
      <c r="F1022" s="1"/>
      <c r="H1022" s="1"/>
      <c r="I1022" s="1"/>
      <c r="N1022" s="1" t="n">
        <v>20221017</v>
      </c>
      <c r="O1022" s="1" t="n">
        <v>30</v>
      </c>
      <c r="P1022" s="1" t="n">
        <f aca="false">+O1022/10</f>
        <v>3</v>
      </c>
      <c r="Q1022" s="2" t="n">
        <f aca="false">+($M$2/0.593)*0.5*(-1*(-P1022/($M$1*3/2)+1)*(-P1022/($M$1*3/2)+1)*(-P1022/($M$1*3/2)+1)-1*(-P1022/($M$1*3/2)+1)*(-P1022/($M$1*3/2)+1)+(-P1022/($M$1*3/2)+1)+1)</f>
        <v>0.288989299229084</v>
      </c>
      <c r="R1022" s="2" t="n">
        <f aca="false">+P1022*P1022*P1022*0.613*Q1022*$M$4</f>
        <v>7.35921902632432</v>
      </c>
      <c r="S1022" s="3" t="n">
        <f aca="false">+P1022*P1022*P1022*0.613*Q1022*$M$4*24</f>
        <v>176.621256631784</v>
      </c>
      <c r="T1022" s="3" t="n">
        <f aca="false">+P1022*P1022*P1022*0.613*$M$2*$M$4*24</f>
        <v>335.860058309038</v>
      </c>
      <c r="U1022" s="3"/>
      <c r="V1022" s="3"/>
    </row>
    <row r="1023" customFormat="false" ht="12.8" hidden="false" customHeight="false" outlineLevel="0" collapsed="false">
      <c r="D1023" s="1"/>
      <c r="E1023" s="1"/>
      <c r="F1023" s="1"/>
      <c r="H1023" s="1"/>
      <c r="I1023" s="1"/>
      <c r="N1023" s="1" t="n">
        <v>20221018</v>
      </c>
      <c r="O1023" s="1" t="n">
        <v>15</v>
      </c>
      <c r="P1023" s="1" t="n">
        <f aca="false">+O1023/10</f>
        <v>1.5</v>
      </c>
      <c r="Q1023" s="2" t="n">
        <f aca="false">+($M$2/0.593)*0.5*(-1*(-P1023/($M$1*3/2)+1)*(-P1023/($M$1*3/2)+1)*(-P1023/($M$1*3/2)+1)-1*(-P1023/($M$1*3/2)+1)*(-P1023/($M$1*3/2)+1)+(-P1023/($M$1*3/2)+1)+1)</f>
        <v>0.16010487491916</v>
      </c>
      <c r="R1023" s="2" t="n">
        <f aca="false">+P1023*P1023*P1023*0.613*Q1023*$M$4</f>
        <v>0.509641206809164</v>
      </c>
      <c r="S1023" s="3" t="n">
        <f aca="false">+P1023*P1023*P1023*0.613*Q1023*$M$4*24</f>
        <v>12.2313889634199</v>
      </c>
      <c r="T1023" s="3" t="n">
        <f aca="false">+P1023*P1023*P1023*0.613*$M$2*$M$4*24</f>
        <v>41.9825072886297</v>
      </c>
      <c r="U1023" s="3"/>
      <c r="V1023" s="3"/>
    </row>
    <row r="1024" customFormat="false" ht="12.8" hidden="false" customHeight="false" outlineLevel="0" collapsed="false">
      <c r="D1024" s="1"/>
      <c r="E1024" s="1"/>
      <c r="F1024" s="1"/>
      <c r="H1024" s="1"/>
      <c r="I1024" s="1"/>
      <c r="N1024" s="1" t="n">
        <v>20221019</v>
      </c>
      <c r="O1024" s="1" t="n">
        <v>35</v>
      </c>
      <c r="P1024" s="1" t="n">
        <f aca="false">+O1024/10</f>
        <v>3.5</v>
      </c>
      <c r="Q1024" s="2" t="n">
        <f aca="false">+($M$2/0.593)*0.5*(-1*(-P1024/($M$1*3/2)+1)*(-P1024/($M$1*3/2)+1)*(-P1024/($M$1*3/2)+1)-1*(-P1024/($M$1*3/2)+1)*(-P1024/($M$1*3/2)+1)+(-P1024/($M$1*3/2)+1)+1)</f>
        <v>0.325427982798649</v>
      </c>
      <c r="R1024" s="2" t="n">
        <f aca="false">+P1024*P1024*P1024*0.613*Q1024*$M$4</f>
        <v>13.1596770018966</v>
      </c>
      <c r="S1024" s="3" t="n">
        <f aca="false">+P1024*P1024*P1024*0.613*Q1024*$M$4*24</f>
        <v>315.832248045518</v>
      </c>
      <c r="T1024" s="3" t="n">
        <f aca="false">+P1024*P1024*P1024*0.613*$M$2*$M$4*24</f>
        <v>533.333333333333</v>
      </c>
      <c r="U1024" s="3"/>
      <c r="V1024" s="3"/>
    </row>
    <row r="1025" customFormat="false" ht="12.8" hidden="false" customHeight="false" outlineLevel="0" collapsed="false">
      <c r="D1025" s="1"/>
      <c r="E1025" s="1"/>
      <c r="F1025" s="1"/>
      <c r="H1025" s="1"/>
      <c r="I1025" s="1"/>
      <c r="N1025" s="1" t="n">
        <v>20221020</v>
      </c>
      <c r="O1025" s="1" t="n">
        <v>29</v>
      </c>
      <c r="P1025" s="1" t="n">
        <f aca="false">+O1025/10</f>
        <v>2.9</v>
      </c>
      <c r="Q1025" s="2" t="n">
        <f aca="false">+($M$2/0.593)*0.5*(-1*(-P1025/($M$1*3/2)+1)*(-P1025/($M$1*3/2)+1)*(-P1025/($M$1*3/2)+1)-1*(-P1025/($M$1*3/2)+1)*(-P1025/($M$1*3/2)+1)+(-P1025/($M$1*3/2)+1)+1)</f>
        <v>0.281320157124253</v>
      </c>
      <c r="R1025" s="2" t="n">
        <f aca="false">+P1025*P1025*P1025*0.613*Q1025*$M$4</f>
        <v>6.47114375409461</v>
      </c>
      <c r="S1025" s="3" t="n">
        <f aca="false">+P1025*P1025*P1025*0.613*Q1025*$M$4*24</f>
        <v>155.307450098271</v>
      </c>
      <c r="T1025" s="3" t="n">
        <f aca="false">+P1025*P1025*P1025*0.613*$M$2*$M$4*24</f>
        <v>303.381146744412</v>
      </c>
      <c r="U1025" s="3"/>
      <c r="V1025" s="3"/>
    </row>
    <row r="1026" customFormat="false" ht="12.8" hidden="false" customHeight="false" outlineLevel="0" collapsed="false">
      <c r="D1026" s="1"/>
      <c r="E1026" s="1"/>
      <c r="F1026" s="1"/>
      <c r="H1026" s="1"/>
      <c r="I1026" s="1"/>
      <c r="N1026" s="1" t="n">
        <v>20221021</v>
      </c>
      <c r="O1026" s="1" t="n">
        <v>29</v>
      </c>
      <c r="P1026" s="1" t="n">
        <f aca="false">+O1026/10</f>
        <v>2.9</v>
      </c>
      <c r="Q1026" s="2" t="n">
        <f aca="false">+($M$2/0.593)*0.5*(-1*(-P1026/($M$1*3/2)+1)*(-P1026/($M$1*3/2)+1)*(-P1026/($M$1*3/2)+1)-1*(-P1026/($M$1*3/2)+1)*(-P1026/($M$1*3/2)+1)+(-P1026/($M$1*3/2)+1)+1)</f>
        <v>0.281320157124253</v>
      </c>
      <c r="R1026" s="2" t="n">
        <f aca="false">+P1026*P1026*P1026*0.613*Q1026*$M$4</f>
        <v>6.47114375409461</v>
      </c>
      <c r="S1026" s="3" t="n">
        <f aca="false">+P1026*P1026*P1026*0.613*Q1026*$M$4*24</f>
        <v>155.307450098271</v>
      </c>
      <c r="T1026" s="3" t="n">
        <f aca="false">+P1026*P1026*P1026*0.613*$M$2*$M$4*24</f>
        <v>303.381146744412</v>
      </c>
      <c r="U1026" s="3"/>
      <c r="V1026" s="3"/>
    </row>
    <row r="1027" customFormat="false" ht="12.8" hidden="false" customHeight="false" outlineLevel="0" collapsed="false">
      <c r="D1027" s="1"/>
      <c r="E1027" s="1"/>
      <c r="F1027" s="1"/>
      <c r="H1027" s="1"/>
      <c r="I1027" s="1"/>
      <c r="N1027" s="1" t="n">
        <v>20221022</v>
      </c>
      <c r="O1027" s="1" t="n">
        <v>33</v>
      </c>
      <c r="P1027" s="1" t="n">
        <f aca="false">+O1027/10</f>
        <v>3.3</v>
      </c>
      <c r="Q1027" s="2" t="n">
        <f aca="false">+($M$2/0.593)*0.5*(-1*(-P1027/($M$1*3/2)+1)*(-P1027/($M$1*3/2)+1)*(-P1027/($M$1*3/2)+1)-1*(-P1027/($M$1*3/2)+1)*(-P1027/($M$1*3/2)+1)+(-P1027/($M$1*3/2)+1)+1)</f>
        <v>0.311231068452854</v>
      </c>
      <c r="R1027" s="2" t="n">
        <f aca="false">+P1027*P1027*P1027*0.613*Q1027*$M$4</f>
        <v>10.5489920715165</v>
      </c>
      <c r="S1027" s="3" t="n">
        <f aca="false">+P1027*P1027*P1027*0.613*Q1027*$M$4*24</f>
        <v>253.175809716396</v>
      </c>
      <c r="T1027" s="3" t="n">
        <f aca="false">+P1027*P1027*P1027*0.613*$M$2*$M$4*24</f>
        <v>447.029737609329</v>
      </c>
      <c r="U1027" s="3"/>
      <c r="V1027" s="3"/>
    </row>
    <row r="1028" customFormat="false" ht="12.8" hidden="false" customHeight="false" outlineLevel="0" collapsed="false">
      <c r="D1028" s="1"/>
      <c r="E1028" s="1"/>
      <c r="F1028" s="1"/>
      <c r="H1028" s="1"/>
      <c r="I1028" s="1"/>
      <c r="N1028" s="1" t="n">
        <v>20221023</v>
      </c>
      <c r="O1028" s="1" t="n">
        <v>33</v>
      </c>
      <c r="P1028" s="1" t="n">
        <f aca="false">+O1028/10</f>
        <v>3.3</v>
      </c>
      <c r="Q1028" s="2" t="n">
        <f aca="false">+($M$2/0.593)*0.5*(-1*(-P1028/($M$1*3/2)+1)*(-P1028/($M$1*3/2)+1)*(-P1028/($M$1*3/2)+1)-1*(-P1028/($M$1*3/2)+1)*(-P1028/($M$1*3/2)+1)+(-P1028/($M$1*3/2)+1)+1)</f>
        <v>0.311231068452854</v>
      </c>
      <c r="R1028" s="2" t="n">
        <f aca="false">+P1028*P1028*P1028*0.613*Q1028*$M$4</f>
        <v>10.5489920715165</v>
      </c>
      <c r="S1028" s="3" t="n">
        <f aca="false">+P1028*P1028*P1028*0.613*Q1028*$M$4*24</f>
        <v>253.175809716396</v>
      </c>
      <c r="T1028" s="3" t="n">
        <f aca="false">+P1028*P1028*P1028*0.613*$M$2*$M$4*24</f>
        <v>447.029737609329</v>
      </c>
      <c r="U1028" s="3"/>
      <c r="V1028" s="3"/>
    </row>
    <row r="1029" customFormat="false" ht="12.8" hidden="false" customHeight="false" outlineLevel="0" collapsed="false">
      <c r="D1029" s="1"/>
      <c r="E1029" s="1"/>
      <c r="F1029" s="1"/>
      <c r="H1029" s="1"/>
      <c r="I1029" s="1"/>
      <c r="N1029" s="1" t="n">
        <v>20221024</v>
      </c>
      <c r="O1029" s="1" t="n">
        <v>63</v>
      </c>
      <c r="P1029" s="1" t="n">
        <f aca="false">+O1029/10</f>
        <v>6.3</v>
      </c>
      <c r="Q1029" s="2" t="n">
        <f aca="false">+($M$2/0.593)*0.5*(-1*(-P1029/($M$1*3/2)+1)*(-P1029/($M$1*3/2)+1)*(-P1029/($M$1*3/2)+1)-1*(-P1029/($M$1*3/2)+1)*(-P1029/($M$1*3/2)+1)+(-P1029/($M$1*3/2)+1)+1)</f>
        <v>0.47447399892043</v>
      </c>
      <c r="R1029" s="2" t="n">
        <f aca="false">+P1029*P1029*P1029*0.613*Q1029*$M$4</f>
        <v>111.897470489039</v>
      </c>
      <c r="S1029" s="3" t="n">
        <f aca="false">+P1029*P1029*P1029*0.613*Q1029*$M$4*24</f>
        <v>2685.53929173693</v>
      </c>
      <c r="T1029" s="3" t="n">
        <f aca="false">+P1029*P1029*P1029*0.613*$M$2*$M$4*24</f>
        <v>3110.4</v>
      </c>
      <c r="U1029" s="3"/>
      <c r="V1029" s="3"/>
    </row>
    <row r="1030" customFormat="false" ht="12.8" hidden="false" customHeight="false" outlineLevel="0" collapsed="false">
      <c r="D1030" s="1"/>
      <c r="E1030" s="1"/>
      <c r="F1030" s="1"/>
      <c r="H1030" s="1"/>
      <c r="I1030" s="1"/>
      <c r="N1030" s="1" t="n">
        <v>20221025</v>
      </c>
      <c r="O1030" s="1" t="n">
        <v>38</v>
      </c>
      <c r="P1030" s="1" t="n">
        <f aca="false">+O1030/10</f>
        <v>3.8</v>
      </c>
      <c r="Q1030" s="2" t="n">
        <f aca="false">+($M$2/0.593)*0.5*(-1*(-P1030/($M$1*3/2)+1)*(-P1030/($M$1*3/2)+1)*(-P1030/($M$1*3/2)+1)-1*(-P1030/($M$1*3/2)+1)*(-P1030/($M$1*3/2)+1)+(-P1030/($M$1*3/2)+1)+1)</f>
        <v>0.3457911881567</v>
      </c>
      <c r="R1030" s="2" t="n">
        <f aca="false">+P1030*P1030*P1030*0.613*Q1030*$M$4</f>
        <v>17.8957916284816</v>
      </c>
      <c r="S1030" s="3" t="n">
        <f aca="false">+P1030*P1030*P1030*0.613*Q1030*$M$4*24</f>
        <v>429.498999083558</v>
      </c>
      <c r="T1030" s="3" t="n">
        <f aca="false">+P1030*P1030*P1030*0.613*$M$2*$M$4*24</f>
        <v>682.567152575316</v>
      </c>
      <c r="U1030" s="3"/>
      <c r="V1030" s="3"/>
    </row>
    <row r="1031" customFormat="false" ht="12.8" hidden="false" customHeight="false" outlineLevel="0" collapsed="false">
      <c r="D1031" s="1"/>
      <c r="E1031" s="1"/>
      <c r="F1031" s="1"/>
      <c r="H1031" s="1"/>
      <c r="I1031" s="1"/>
      <c r="N1031" s="1" t="n">
        <v>20221026</v>
      </c>
      <c r="O1031" s="1" t="n">
        <v>33</v>
      </c>
      <c r="P1031" s="1" t="n">
        <f aca="false">+O1031/10</f>
        <v>3.3</v>
      </c>
      <c r="Q1031" s="2" t="n">
        <f aca="false">+($M$2/0.593)*0.5*(-1*(-P1031/($M$1*3/2)+1)*(-P1031/($M$1*3/2)+1)*(-P1031/($M$1*3/2)+1)-1*(-P1031/($M$1*3/2)+1)*(-P1031/($M$1*3/2)+1)+(-P1031/($M$1*3/2)+1)+1)</f>
        <v>0.311231068452854</v>
      </c>
      <c r="R1031" s="2" t="n">
        <f aca="false">+P1031*P1031*P1031*0.613*Q1031*$M$4</f>
        <v>10.5489920715165</v>
      </c>
      <c r="S1031" s="3" t="n">
        <f aca="false">+P1031*P1031*P1031*0.613*Q1031*$M$4*24</f>
        <v>253.175809716396</v>
      </c>
      <c r="T1031" s="3" t="n">
        <f aca="false">+P1031*P1031*P1031*0.613*$M$2*$M$4*24</f>
        <v>447.029737609329</v>
      </c>
      <c r="U1031" s="3"/>
      <c r="V1031" s="3"/>
    </row>
    <row r="1032" customFormat="false" ht="12.8" hidden="false" customHeight="false" outlineLevel="0" collapsed="false">
      <c r="D1032" s="1"/>
      <c r="E1032" s="1"/>
      <c r="F1032" s="1"/>
      <c r="H1032" s="1"/>
      <c r="I1032" s="1"/>
      <c r="N1032" s="1" t="n">
        <v>20221027</v>
      </c>
      <c r="O1032" s="1" t="n">
        <v>28</v>
      </c>
      <c r="P1032" s="1" t="n">
        <f aca="false">+O1032/10</f>
        <v>2.8</v>
      </c>
      <c r="Q1032" s="2" t="n">
        <f aca="false">+($M$2/0.593)*0.5*(-1*(-P1032/($M$1*3/2)+1)*(-P1032/($M$1*3/2)+1)*(-P1032/($M$1*3/2)+1)-1*(-P1032/($M$1*3/2)+1)*(-P1032/($M$1*3/2)+1)+(-P1032/($M$1*3/2)+1)+1)</f>
        <v>0.273522219542264</v>
      </c>
      <c r="R1032" s="2" t="n">
        <f aca="false">+P1032*P1032*P1032*0.613*Q1032*$M$4</f>
        <v>5.66308276228817</v>
      </c>
      <c r="S1032" s="3" t="n">
        <f aca="false">+P1032*P1032*P1032*0.613*Q1032*$M$4*24</f>
        <v>135.913986294916</v>
      </c>
      <c r="T1032" s="3" t="n">
        <f aca="false">+P1032*P1032*P1032*0.613*$M$2*$M$4*24</f>
        <v>273.066666666667</v>
      </c>
      <c r="U1032" s="3"/>
      <c r="V1032" s="3"/>
    </row>
    <row r="1033" customFormat="false" ht="12.8" hidden="false" customHeight="false" outlineLevel="0" collapsed="false">
      <c r="D1033" s="1"/>
      <c r="E1033" s="1"/>
      <c r="F1033" s="1"/>
      <c r="H1033" s="1"/>
      <c r="I1033" s="1"/>
      <c r="N1033" s="1" t="n">
        <v>20221028</v>
      </c>
      <c r="O1033" s="1" t="n">
        <v>28</v>
      </c>
      <c r="P1033" s="1" t="n">
        <f aca="false">+O1033/10</f>
        <v>2.8</v>
      </c>
      <c r="Q1033" s="2" t="n">
        <f aca="false">+($M$2/0.593)*0.5*(-1*(-P1033/($M$1*3/2)+1)*(-P1033/($M$1*3/2)+1)*(-P1033/($M$1*3/2)+1)-1*(-P1033/($M$1*3/2)+1)*(-P1033/($M$1*3/2)+1)+(-P1033/($M$1*3/2)+1)+1)</f>
        <v>0.273522219542264</v>
      </c>
      <c r="R1033" s="2" t="n">
        <f aca="false">+P1033*P1033*P1033*0.613*Q1033*$M$4</f>
        <v>5.66308276228817</v>
      </c>
      <c r="S1033" s="3" t="n">
        <f aca="false">+P1033*P1033*P1033*0.613*Q1033*$M$4*24</f>
        <v>135.913986294916</v>
      </c>
      <c r="T1033" s="3" t="n">
        <f aca="false">+P1033*P1033*P1033*0.613*$M$2*$M$4*24</f>
        <v>273.066666666667</v>
      </c>
      <c r="U1033" s="3"/>
      <c r="V1033" s="3"/>
    </row>
    <row r="1034" customFormat="false" ht="12.8" hidden="false" customHeight="false" outlineLevel="0" collapsed="false">
      <c r="D1034" s="1"/>
      <c r="E1034" s="1"/>
      <c r="F1034" s="1"/>
      <c r="H1034" s="1"/>
      <c r="I1034" s="1"/>
      <c r="N1034" s="1" t="n">
        <v>20221029</v>
      </c>
      <c r="O1034" s="1" t="n">
        <v>21</v>
      </c>
      <c r="P1034" s="1" t="n">
        <f aca="false">+O1034/10</f>
        <v>2.1</v>
      </c>
      <c r="Q1034" s="2" t="n">
        <f aca="false">+($M$2/0.593)*0.5*(-1*(-P1034/($M$1*3/2)+1)*(-P1034/($M$1*3/2)+1)*(-P1034/($M$1*3/2)+1)-1*(-P1034/($M$1*3/2)+1)*(-P1034/($M$1*3/2)+1)+(-P1034/($M$1*3/2)+1)+1)</f>
        <v>0.215270610621306</v>
      </c>
      <c r="R1034" s="2" t="n">
        <f aca="false">+P1034*P1034*P1034*0.613*Q1034*$M$4</f>
        <v>1.88030728873899</v>
      </c>
      <c r="S1034" s="3" t="n">
        <f aca="false">+P1034*P1034*P1034*0.613*Q1034*$M$4*24</f>
        <v>45.1273749297358</v>
      </c>
      <c r="T1034" s="3" t="n">
        <f aca="false">+P1034*P1034*P1034*0.613*$M$2*$M$4*24</f>
        <v>115.2</v>
      </c>
      <c r="U1034" s="3"/>
      <c r="V1034" s="3"/>
    </row>
    <row r="1035" customFormat="false" ht="12.8" hidden="false" customHeight="false" outlineLevel="0" collapsed="false">
      <c r="D1035" s="1"/>
      <c r="E1035" s="1"/>
      <c r="F1035" s="1"/>
      <c r="H1035" s="1"/>
      <c r="I1035" s="1"/>
      <c r="N1035" s="1" t="n">
        <v>20221030</v>
      </c>
      <c r="O1035" s="1" t="n">
        <v>15</v>
      </c>
      <c r="P1035" s="1" t="n">
        <f aca="false">+O1035/10</f>
        <v>1.5</v>
      </c>
      <c r="Q1035" s="2" t="n">
        <f aca="false">+($M$2/0.593)*0.5*(-1*(-P1035/($M$1*3/2)+1)*(-P1035/($M$1*3/2)+1)*(-P1035/($M$1*3/2)+1)-1*(-P1035/($M$1*3/2)+1)*(-P1035/($M$1*3/2)+1)+(-P1035/($M$1*3/2)+1)+1)</f>
        <v>0.16010487491916</v>
      </c>
      <c r="R1035" s="2" t="n">
        <f aca="false">+P1035*P1035*P1035*0.613*Q1035*$M$4</f>
        <v>0.509641206809164</v>
      </c>
      <c r="S1035" s="3" t="n">
        <f aca="false">+P1035*P1035*P1035*0.613*Q1035*$M$4*24</f>
        <v>12.2313889634199</v>
      </c>
      <c r="T1035" s="3" t="n">
        <f aca="false">+P1035*P1035*P1035*0.613*$M$2*$M$4*24</f>
        <v>41.9825072886297</v>
      </c>
      <c r="U1035" s="3"/>
      <c r="V1035" s="3"/>
    </row>
    <row r="1036" customFormat="false" ht="12.8" hidden="false" customHeight="false" outlineLevel="0" collapsed="false">
      <c r="D1036" s="1"/>
      <c r="E1036" s="1"/>
      <c r="F1036" s="1"/>
      <c r="H1036" s="1"/>
      <c r="I1036" s="1"/>
      <c r="N1036" s="1" t="n">
        <v>20221031</v>
      </c>
      <c r="O1036" s="1" t="n">
        <v>23</v>
      </c>
      <c r="P1036" s="1" t="n">
        <f aca="false">+O1036/10</f>
        <v>2.3</v>
      </c>
      <c r="Q1036" s="2" t="n">
        <f aca="false">+($M$2/0.593)*0.5*(-1*(-P1036/($M$1*3/2)+1)*(-P1036/($M$1*3/2)+1)*(-P1036/($M$1*3/2)+1)-1*(-P1036/($M$1*3/2)+1)*(-P1036/($M$1*3/2)+1)+(-P1036/($M$1*3/2)+1)+1)</f>
        <v>0.232575694272198</v>
      </c>
      <c r="R1036" s="2" t="n">
        <f aca="false">+P1036*P1036*P1036*0.613*Q1036*$M$4</f>
        <v>2.66891066259668</v>
      </c>
      <c r="S1036" s="3" t="n">
        <f aca="false">+P1036*P1036*P1036*0.613*Q1036*$M$4*24</f>
        <v>64.0538559023202</v>
      </c>
      <c r="T1036" s="3" t="n">
        <f aca="false">+P1036*P1036*P1036*0.613*$M$2*$M$4*24</f>
        <v>151.348493683187</v>
      </c>
      <c r="U1036" s="3" t="n">
        <f aca="false">SUM(S1006:S1036)</f>
        <v>11525.450625905</v>
      </c>
      <c r="V1036" s="3" t="n">
        <f aca="false">SUM(T1006:T1036)</f>
        <v>16715.493877551</v>
      </c>
    </row>
    <row r="1037" customFormat="false" ht="12.8" hidden="false" customHeight="false" outlineLevel="0" collapsed="false">
      <c r="D1037" s="1"/>
      <c r="E1037" s="1"/>
      <c r="F1037" s="1"/>
      <c r="H1037" s="1"/>
      <c r="I1037" s="1"/>
      <c r="N1037" s="1" t="n">
        <v>20221101</v>
      </c>
      <c r="O1037" s="1" t="n">
        <v>67</v>
      </c>
      <c r="P1037" s="1" t="n">
        <f aca="false">+O1037/10</f>
        <v>6.7</v>
      </c>
      <c r="Q1037" s="2" t="n">
        <f aca="false">+($M$2/0.593)*0.5*(-1*(-P1037/($M$1*3/2)+1)*(-P1037/($M$1*3/2)+1)*(-P1037/($M$1*3/2)+1)-1*(-P1037/($M$1*3/2)+1)*(-P1037/($M$1*3/2)+1)+(-P1037/($M$1*3/2)+1)+1)</f>
        <v>0.488707440896947</v>
      </c>
      <c r="R1037" s="2" t="n">
        <f aca="false">+P1037*P1037*P1037*0.613*Q1037*$M$4</f>
        <v>138.630746623615</v>
      </c>
      <c r="S1037" s="3" t="n">
        <f aca="false">+P1037*P1037*P1037*0.613*Q1037*$M$4*24</f>
        <v>3327.13791896676</v>
      </c>
      <c r="T1037" s="3" t="n">
        <f aca="false">+P1037*P1037*P1037*0.613*$M$2*$M$4*24</f>
        <v>3741.26958211856</v>
      </c>
      <c r="U1037" s="3"/>
      <c r="V1037" s="3"/>
    </row>
    <row r="1038" customFormat="false" ht="12.8" hidden="false" customHeight="false" outlineLevel="0" collapsed="false">
      <c r="D1038" s="1"/>
      <c r="E1038" s="1"/>
      <c r="F1038" s="1"/>
      <c r="H1038" s="1"/>
      <c r="I1038" s="1"/>
      <c r="N1038" s="1" t="n">
        <v>20221102</v>
      </c>
      <c r="O1038" s="1" t="n">
        <v>64</v>
      </c>
      <c r="P1038" s="1" t="n">
        <f aca="false">+O1038/10</f>
        <v>6.4</v>
      </c>
      <c r="Q1038" s="2" t="n">
        <f aca="false">+($M$2/0.593)*0.5*(-1*(-P1038/($M$1*3/2)+1)*(-P1038/($M$1*3/2)+1)*(-P1038/($M$1*3/2)+1)-1*(-P1038/($M$1*3/2)+1)*(-P1038/($M$1*3/2)+1)+(-P1038/($M$1*3/2)+1)+1)</f>
        <v>0.478187483248925</v>
      </c>
      <c r="R1038" s="2" t="n">
        <f aca="false">+P1038*P1038*P1038*0.613*Q1038*$M$4</f>
        <v>118.229085045005</v>
      </c>
      <c r="S1038" s="3" t="n">
        <f aca="false">+P1038*P1038*P1038*0.613*Q1038*$M$4*24</f>
        <v>2837.49804108012</v>
      </c>
      <c r="T1038" s="3" t="n">
        <f aca="false">+P1038*P1038*P1038*0.613*$M$2*$M$4*24</f>
        <v>3260.87774538387</v>
      </c>
      <c r="U1038" s="3"/>
      <c r="V1038" s="3"/>
    </row>
    <row r="1039" customFormat="false" ht="12.8" hidden="false" customHeight="false" outlineLevel="0" collapsed="false">
      <c r="D1039" s="1"/>
      <c r="E1039" s="1"/>
      <c r="F1039" s="1"/>
      <c r="H1039" s="1"/>
      <c r="I1039" s="1"/>
      <c r="N1039" s="1" t="n">
        <v>20221103</v>
      </c>
      <c r="O1039" s="1" t="n">
        <v>50</v>
      </c>
      <c r="P1039" s="1" t="n">
        <f aca="false">+O1039/10</f>
        <v>5</v>
      </c>
      <c r="Q1039" s="2" t="n">
        <f aca="false">+($M$2/0.593)*0.5*(-1*(-P1039/($M$1*3/2)+1)*(-P1039/($M$1*3/2)+1)*(-P1039/($M$1*3/2)+1)-1*(-P1039/($M$1*3/2)+1)*(-P1039/($M$1*3/2)+1)+(-P1039/($M$1*3/2)+1)+1)</f>
        <v>0.416420920044371</v>
      </c>
      <c r="R1039" s="2" t="n">
        <f aca="false">+P1039*P1039*P1039*0.613*Q1039*$M$4</f>
        <v>49.0940380633382</v>
      </c>
      <c r="S1039" s="3" t="n">
        <f aca="false">+P1039*P1039*P1039*0.613*Q1039*$M$4*24</f>
        <v>1178.25691352012</v>
      </c>
      <c r="T1039" s="3" t="n">
        <f aca="false">+P1039*P1039*P1039*0.613*$M$2*$M$4*24</f>
        <v>1554.90767735666</v>
      </c>
      <c r="U1039" s="3"/>
      <c r="V1039" s="3"/>
    </row>
    <row r="1040" customFormat="false" ht="12.8" hidden="false" customHeight="false" outlineLevel="0" collapsed="false">
      <c r="D1040" s="1"/>
      <c r="E1040" s="1"/>
      <c r="F1040" s="1"/>
      <c r="H1040" s="1"/>
      <c r="I1040" s="1"/>
      <c r="N1040" s="1" t="n">
        <v>20221104</v>
      </c>
      <c r="O1040" s="1" t="n">
        <v>23</v>
      </c>
      <c r="P1040" s="1" t="n">
        <f aca="false">+O1040/10</f>
        <v>2.3</v>
      </c>
      <c r="Q1040" s="2" t="n">
        <f aca="false">+($M$2/0.593)*0.5*(-1*(-P1040/($M$1*3/2)+1)*(-P1040/($M$1*3/2)+1)*(-P1040/($M$1*3/2)+1)-1*(-P1040/($M$1*3/2)+1)*(-P1040/($M$1*3/2)+1)+(-P1040/($M$1*3/2)+1)+1)</f>
        <v>0.232575694272198</v>
      </c>
      <c r="R1040" s="2" t="n">
        <f aca="false">+P1040*P1040*P1040*0.613*Q1040*$M$4</f>
        <v>2.66891066259668</v>
      </c>
      <c r="S1040" s="3" t="n">
        <f aca="false">+P1040*P1040*P1040*0.613*Q1040*$M$4*24</f>
        <v>64.0538559023202</v>
      </c>
      <c r="T1040" s="3" t="n">
        <f aca="false">+P1040*P1040*P1040*0.613*$M$2*$M$4*24</f>
        <v>151.348493683187</v>
      </c>
      <c r="U1040" s="3"/>
      <c r="V1040" s="3"/>
    </row>
    <row r="1041" customFormat="false" ht="12.8" hidden="false" customHeight="false" outlineLevel="0" collapsed="false">
      <c r="D1041" s="1"/>
      <c r="E1041" s="1"/>
      <c r="F1041" s="1"/>
      <c r="H1041" s="1"/>
      <c r="I1041" s="1"/>
      <c r="N1041" s="1" t="n">
        <v>20221105</v>
      </c>
      <c r="O1041" s="1" t="n">
        <v>40</v>
      </c>
      <c r="P1041" s="1" t="n">
        <f aca="false">+O1041/10</f>
        <v>4</v>
      </c>
      <c r="Q1041" s="2" t="n">
        <f aca="false">+($M$2/0.593)*0.5*(-1*(-P1041/($M$1*3/2)+1)*(-P1041/($M$1*3/2)+1)*(-P1041/($M$1*3/2)+1)-1*(-P1041/($M$1*3/2)+1)*(-P1041/($M$1*3/2)+1)+(-P1041/($M$1*3/2)+1)+1)</f>
        <v>0.358753516022563</v>
      </c>
      <c r="R1041" s="2" t="n">
        <f aca="false">+P1041*P1041*P1041*0.613*Q1041*$M$4</f>
        <v>21.6552071634028</v>
      </c>
      <c r="S1041" s="3" t="n">
        <f aca="false">+P1041*P1041*P1041*0.613*Q1041*$M$4*24</f>
        <v>519.724971921668</v>
      </c>
      <c r="T1041" s="3" t="n">
        <f aca="false">+P1041*P1041*P1041*0.613*$M$2*$M$4*24</f>
        <v>796.112730806608</v>
      </c>
      <c r="U1041" s="3"/>
      <c r="V1041" s="3"/>
    </row>
    <row r="1042" customFormat="false" ht="12.8" hidden="false" customHeight="false" outlineLevel="0" collapsed="false">
      <c r="D1042" s="1"/>
      <c r="E1042" s="1"/>
      <c r="F1042" s="1"/>
      <c r="H1042" s="1"/>
      <c r="I1042" s="1"/>
      <c r="N1042" s="1" t="n">
        <v>20221106</v>
      </c>
      <c r="O1042" s="1" t="n">
        <v>56</v>
      </c>
      <c r="P1042" s="1" t="n">
        <f aca="false">+O1042/10</f>
        <v>5.6</v>
      </c>
      <c r="Q1042" s="2" t="n">
        <f aca="false">+($M$2/0.593)*0.5*(-1*(-P1042/($M$1*3/2)+1)*(-P1042/($M$1*3/2)+1)*(-P1042/($M$1*3/2)+1)-1*(-P1042/($M$1*3/2)+1)*(-P1042/($M$1*3/2)+1)+(-P1042/($M$1*3/2)+1)+1)</f>
        <v>0.44551090845135</v>
      </c>
      <c r="R1042" s="2" t="n">
        <f aca="false">+P1042*P1042*P1042*0.613*Q1042*$M$4</f>
        <v>73.7918886526829</v>
      </c>
      <c r="S1042" s="3" t="n">
        <f aca="false">+P1042*P1042*P1042*0.613*Q1042*$M$4*24</f>
        <v>1771.00532766439</v>
      </c>
      <c r="T1042" s="3" t="n">
        <f aca="false">+P1042*P1042*P1042*0.613*$M$2*$M$4*24</f>
        <v>2184.53333333333</v>
      </c>
      <c r="U1042" s="3"/>
      <c r="V1042" s="3"/>
    </row>
    <row r="1043" customFormat="false" ht="12.8" hidden="false" customHeight="false" outlineLevel="0" collapsed="false">
      <c r="D1043" s="1"/>
      <c r="E1043" s="1"/>
      <c r="F1043" s="1"/>
      <c r="H1043" s="1"/>
      <c r="I1043" s="1"/>
      <c r="N1043" s="1" t="n">
        <v>20221107</v>
      </c>
      <c r="O1043" s="1" t="n">
        <v>57</v>
      </c>
      <c r="P1043" s="1" t="n">
        <f aca="false">+O1043/10</f>
        <v>5.7</v>
      </c>
      <c r="Q1043" s="2" t="n">
        <f aca="false">+($M$2/0.593)*0.5*(-1*(-P1043/($M$1*3/2)+1)*(-P1043/($M$1*3/2)+1)*(-P1043/($M$1*3/2)+1)-1*(-P1043/($M$1*3/2)+1)*(-P1043/($M$1*3/2)+1)+(-P1043/($M$1*3/2)+1)+1)</f>
        <v>0.449971548862801</v>
      </c>
      <c r="R1043" s="2" t="n">
        <f aca="false">+P1043*P1043*P1043*0.613*Q1043*$M$4</f>
        <v>78.5951639785952</v>
      </c>
      <c r="S1043" s="3" t="n">
        <f aca="false">+P1043*P1043*P1043*0.613*Q1043*$M$4*24</f>
        <v>1886.28393548628</v>
      </c>
      <c r="T1043" s="3" t="n">
        <f aca="false">+P1043*P1043*P1043*0.613*$M$2*$M$4*24</f>
        <v>2303.66413994169</v>
      </c>
      <c r="U1043" s="3"/>
      <c r="V1043" s="3"/>
    </row>
    <row r="1044" customFormat="false" ht="12.8" hidden="false" customHeight="false" outlineLevel="0" collapsed="false">
      <c r="D1044" s="1"/>
      <c r="E1044" s="1"/>
      <c r="F1044" s="1"/>
      <c r="H1044" s="1"/>
      <c r="I1044" s="1"/>
      <c r="N1044" s="1" t="n">
        <v>20221108</v>
      </c>
      <c r="O1044" s="1" t="n">
        <v>49</v>
      </c>
      <c r="P1044" s="1" t="n">
        <f aca="false">+O1044/10</f>
        <v>4.9</v>
      </c>
      <c r="Q1044" s="2" t="n">
        <f aca="false">+($M$2/0.593)*0.5*(-1*(-P1044/($M$1*3/2)+1)*(-P1044/($M$1*3/2)+1)*(-P1044/($M$1*3/2)+1)-1*(-P1044/($M$1*3/2)+1)*(-P1044/($M$1*3/2)+1)+(-P1044/($M$1*3/2)+1)+1)</f>
        <v>0.411178256266093</v>
      </c>
      <c r="R1044" s="2" t="n">
        <f aca="false">+P1044*P1044*P1044*0.613*Q1044*$M$4</f>
        <v>45.6251791913636</v>
      </c>
      <c r="S1044" s="3" t="n">
        <f aca="false">+P1044*P1044*P1044*0.613*Q1044*$M$4*24</f>
        <v>1095.00430059273</v>
      </c>
      <c r="T1044" s="3" t="n">
        <f aca="false">+P1044*P1044*P1044*0.613*$M$2*$M$4*24</f>
        <v>1463.46666666667</v>
      </c>
      <c r="U1044" s="3"/>
      <c r="V1044" s="3"/>
    </row>
    <row r="1045" customFormat="false" ht="12.8" hidden="false" customHeight="false" outlineLevel="0" collapsed="false">
      <c r="D1045" s="1"/>
      <c r="E1045" s="1"/>
      <c r="F1045" s="1"/>
      <c r="H1045" s="1"/>
      <c r="I1045" s="1"/>
      <c r="N1045" s="1" t="n">
        <v>20221109</v>
      </c>
      <c r="O1045" s="1" t="n">
        <v>60</v>
      </c>
      <c r="P1045" s="1" t="n">
        <f aca="false">+O1045/10</f>
        <v>6</v>
      </c>
      <c r="Q1045" s="2" t="n">
        <f aca="false">+($M$2/0.593)*0.5*(-1*(-P1045/($M$1*3/2)+1)*(-P1045/($M$1*3/2)+1)*(-P1045/($M$1*3/2)+1)-1*(-P1045/($M$1*3/2)+1)*(-P1045/($M$1*3/2)+1)+(-P1045/($M$1*3/2)+1)+1)</f>
        <v>0.462703088516373</v>
      </c>
      <c r="R1045" s="2" t="n">
        <f aca="false">+P1045*P1045*P1045*0.613*Q1045*$M$4</f>
        <v>94.2632376114229</v>
      </c>
      <c r="S1045" s="3" t="n">
        <f aca="false">+P1045*P1045*P1045*0.613*Q1045*$M$4*24</f>
        <v>2262.31770267415</v>
      </c>
      <c r="T1045" s="3" t="n">
        <f aca="false">+P1045*P1045*P1045*0.613*$M$2*$M$4*24</f>
        <v>2686.8804664723</v>
      </c>
      <c r="U1045" s="3"/>
      <c r="V1045" s="3"/>
    </row>
    <row r="1046" customFormat="false" ht="12.8" hidden="false" customHeight="false" outlineLevel="0" collapsed="false">
      <c r="D1046" s="1"/>
      <c r="E1046" s="1"/>
      <c r="F1046" s="1"/>
      <c r="H1046" s="1"/>
      <c r="I1046" s="1"/>
      <c r="N1046" s="1" t="n">
        <v>20221110</v>
      </c>
      <c r="O1046" s="1" t="n">
        <v>47</v>
      </c>
      <c r="P1046" s="1" t="n">
        <f aca="false">+O1046/10</f>
        <v>4.7</v>
      </c>
      <c r="Q1046" s="2" t="n">
        <f aca="false">+($M$2/0.593)*0.5*(-1*(-P1046/($M$1*3/2)+1)*(-P1046/($M$1*3/2)+1)*(-P1046/($M$1*3/2)+1)-1*(-P1046/($M$1*3/2)+1)*(-P1046/($M$1*3/2)+1)+(-P1046/($M$1*3/2)+1)+1)</f>
        <v>0.400348525334153</v>
      </c>
      <c r="R1046" s="2" t="n">
        <f aca="false">+P1046*P1046*P1046*0.613*Q1046*$M$4</f>
        <v>39.2028832831433</v>
      </c>
      <c r="S1046" s="3" t="n">
        <f aca="false">+P1046*P1046*P1046*0.613*Q1046*$M$4*24</f>
        <v>940.869198795438</v>
      </c>
      <c r="T1046" s="3" t="n">
        <f aca="false">+P1046*P1046*P1046*0.613*$M$2*$M$4*24</f>
        <v>1291.4814382896</v>
      </c>
      <c r="U1046" s="3"/>
      <c r="V1046" s="3"/>
    </row>
    <row r="1047" customFormat="false" ht="12.8" hidden="false" customHeight="false" outlineLevel="0" collapsed="false">
      <c r="D1047" s="1"/>
      <c r="E1047" s="1"/>
      <c r="F1047" s="1"/>
      <c r="H1047" s="1"/>
      <c r="I1047" s="1"/>
      <c r="N1047" s="1" t="n">
        <v>20221111</v>
      </c>
      <c r="O1047" s="1" t="n">
        <v>31</v>
      </c>
      <c r="P1047" s="1" t="n">
        <f aca="false">+O1047/10</f>
        <v>3.1</v>
      </c>
      <c r="Q1047" s="2" t="n">
        <f aca="false">+($M$2/0.593)*0.5*(-1*(-P1047/($M$1*3/2)+1)*(-P1047/($M$1*3/2)+1)*(-P1047/($M$1*3/2)+1)-1*(-P1047/($M$1*3/2)+1)*(-P1047/($M$1*3/2)+1)+(-P1047/($M$1*3/2)+1)+1)</f>
        <v>0.29653035743398</v>
      </c>
      <c r="R1047" s="2" t="n">
        <f aca="false">+P1047*P1047*P1047*0.613*Q1047*$M$4</f>
        <v>8.33183086407682</v>
      </c>
      <c r="S1047" s="3" t="n">
        <f aca="false">+P1047*P1047*P1047*0.613*Q1047*$M$4*24</f>
        <v>199.963940737844</v>
      </c>
      <c r="T1047" s="3" t="n">
        <f aca="false">+P1047*P1047*P1047*0.613*$M$2*$M$4*24</f>
        <v>370.578036929057</v>
      </c>
      <c r="U1047" s="3"/>
      <c r="V1047" s="3"/>
    </row>
    <row r="1048" customFormat="false" ht="12.8" hidden="false" customHeight="false" outlineLevel="0" collapsed="false">
      <c r="D1048" s="1"/>
      <c r="E1048" s="1"/>
      <c r="F1048" s="1"/>
      <c r="H1048" s="1"/>
      <c r="I1048" s="1"/>
      <c r="N1048" s="1" t="n">
        <v>20221112</v>
      </c>
      <c r="O1048" s="1" t="n">
        <v>14</v>
      </c>
      <c r="P1048" s="1" t="n">
        <f aca="false">+O1048/10</f>
        <v>1.4</v>
      </c>
      <c r="Q1048" s="2" t="n">
        <f aca="false">+($M$2/0.593)*0.5*(-1*(-P1048/($M$1*3/2)+1)*(-P1048/($M$1*3/2)+1)*(-P1048/($M$1*3/2)+1)-1*(-P1048/($M$1*3/2)+1)*(-P1048/($M$1*3/2)+1)+(-P1048/($M$1*3/2)+1)+1)</f>
        <v>0.150429085048675</v>
      </c>
      <c r="R1048" s="2" t="n">
        <f aca="false">+P1048*P1048*P1048*0.613*Q1048*$M$4</f>
        <v>0.389315884424108</v>
      </c>
      <c r="S1048" s="3" t="n">
        <f aca="false">+P1048*P1048*P1048*0.613*Q1048*$M$4*24</f>
        <v>9.3435812261786</v>
      </c>
      <c r="T1048" s="3" t="n">
        <f aca="false">+P1048*P1048*P1048*0.613*$M$2*$M$4*24</f>
        <v>34.1333333333333</v>
      </c>
      <c r="U1048" s="3"/>
      <c r="V1048" s="3"/>
    </row>
    <row r="1049" customFormat="false" ht="12.8" hidden="false" customHeight="false" outlineLevel="0" collapsed="false">
      <c r="D1049" s="1"/>
      <c r="E1049" s="1"/>
      <c r="F1049" s="1"/>
      <c r="H1049" s="1"/>
      <c r="I1049" s="1"/>
      <c r="N1049" s="1" t="n">
        <v>20221113</v>
      </c>
      <c r="O1049" s="1" t="n">
        <v>16</v>
      </c>
      <c r="P1049" s="1" t="n">
        <f aca="false">+O1049/10</f>
        <v>1.6</v>
      </c>
      <c r="Q1049" s="2" t="n">
        <f aca="false">+($M$2/0.593)*0.5*(-1*(-P1049/($M$1*3/2)+1)*(-P1049/($M$1*3/2)+1)*(-P1049/($M$1*3/2)+1)-1*(-P1049/($M$1*3/2)+1)*(-P1049/($M$1*3/2)+1)+(-P1049/($M$1*3/2)+1)+1)</f>
        <v>0.169641907231382</v>
      </c>
      <c r="R1049" s="2" t="n">
        <f aca="false">+P1049*P1049*P1049*0.613*Q1049*$M$4</f>
        <v>0.655359043910791</v>
      </c>
      <c r="S1049" s="3" t="n">
        <f aca="false">+P1049*P1049*P1049*0.613*Q1049*$M$4*24</f>
        <v>15.728617053859</v>
      </c>
      <c r="T1049" s="3" t="n">
        <f aca="false">+P1049*P1049*P1049*0.613*$M$2*$M$4*24</f>
        <v>50.9512147716229</v>
      </c>
      <c r="U1049" s="3"/>
      <c r="V1049" s="3"/>
    </row>
    <row r="1050" customFormat="false" ht="12.8" hidden="false" customHeight="false" outlineLevel="0" collapsed="false">
      <c r="D1050" s="1"/>
      <c r="E1050" s="1"/>
      <c r="F1050" s="1"/>
      <c r="H1050" s="1"/>
      <c r="I1050" s="1"/>
      <c r="N1050" s="1" t="n">
        <v>20221114</v>
      </c>
      <c r="O1050" s="1" t="n">
        <v>25</v>
      </c>
      <c r="P1050" s="1" t="n">
        <f aca="false">+O1050/10</f>
        <v>2.5</v>
      </c>
      <c r="Q1050" s="2" t="n">
        <f aca="false">+($M$2/0.593)*0.5*(-1*(-P1050/($M$1*3/2)+1)*(-P1050/($M$1*3/2)+1)*(-P1050/($M$1*3/2)+1)-1*(-P1050/($M$1*3/2)+1)*(-P1050/($M$1*3/2)+1)+(-P1050/($M$1*3/2)+1)+1)</f>
        <v>0.249348518161137</v>
      </c>
      <c r="R1050" s="2" t="n">
        <f aca="false">+P1050*P1050*P1050*0.613*Q1050*$M$4</f>
        <v>3.67462495650297</v>
      </c>
      <c r="S1050" s="3" t="n">
        <f aca="false">+P1050*P1050*P1050*0.613*Q1050*$M$4*24</f>
        <v>88.1909989560714</v>
      </c>
      <c r="T1050" s="3" t="n">
        <f aca="false">+P1050*P1050*P1050*0.613*$M$2*$M$4*24</f>
        <v>194.363459669582</v>
      </c>
      <c r="U1050" s="3"/>
      <c r="V1050" s="3"/>
    </row>
    <row r="1051" customFormat="false" ht="12.8" hidden="false" customHeight="false" outlineLevel="0" collapsed="false">
      <c r="D1051" s="1"/>
      <c r="E1051" s="1"/>
      <c r="F1051" s="1"/>
      <c r="H1051" s="1"/>
      <c r="I1051" s="1"/>
      <c r="N1051" s="1" t="n">
        <v>20221115</v>
      </c>
      <c r="O1051" s="1" t="n">
        <v>38</v>
      </c>
      <c r="P1051" s="1" t="n">
        <f aca="false">+O1051/10</f>
        <v>3.8</v>
      </c>
      <c r="Q1051" s="2" t="n">
        <f aca="false">+($M$2/0.593)*0.5*(-1*(-P1051/($M$1*3/2)+1)*(-P1051/($M$1*3/2)+1)*(-P1051/($M$1*3/2)+1)-1*(-P1051/($M$1*3/2)+1)*(-P1051/($M$1*3/2)+1)+(-P1051/($M$1*3/2)+1)+1)</f>
        <v>0.3457911881567</v>
      </c>
      <c r="R1051" s="2" t="n">
        <f aca="false">+P1051*P1051*P1051*0.613*Q1051*$M$4</f>
        <v>17.8957916284816</v>
      </c>
      <c r="S1051" s="3" t="n">
        <f aca="false">+P1051*P1051*P1051*0.613*Q1051*$M$4*24</f>
        <v>429.498999083558</v>
      </c>
      <c r="T1051" s="3" t="n">
        <f aca="false">+P1051*P1051*P1051*0.613*$M$2*$M$4*24</f>
        <v>682.567152575316</v>
      </c>
      <c r="U1051" s="3"/>
      <c r="V1051" s="3"/>
    </row>
    <row r="1052" customFormat="false" ht="12.8" hidden="false" customHeight="false" outlineLevel="0" collapsed="false">
      <c r="D1052" s="1"/>
      <c r="E1052" s="1"/>
      <c r="F1052" s="1"/>
      <c r="H1052" s="1"/>
      <c r="I1052" s="1"/>
      <c r="N1052" s="1" t="n">
        <v>20221116</v>
      </c>
      <c r="O1052" s="1" t="n">
        <v>38</v>
      </c>
      <c r="P1052" s="1" t="n">
        <f aca="false">+O1052/10</f>
        <v>3.8</v>
      </c>
      <c r="Q1052" s="2" t="n">
        <f aca="false">+($M$2/0.593)*0.5*(-1*(-P1052/($M$1*3/2)+1)*(-P1052/($M$1*3/2)+1)*(-P1052/($M$1*3/2)+1)-1*(-P1052/($M$1*3/2)+1)*(-P1052/($M$1*3/2)+1)+(-P1052/($M$1*3/2)+1)+1)</f>
        <v>0.3457911881567</v>
      </c>
      <c r="R1052" s="2" t="n">
        <f aca="false">+P1052*P1052*P1052*0.613*Q1052*$M$4</f>
        <v>17.8957916284816</v>
      </c>
      <c r="S1052" s="3" t="n">
        <f aca="false">+P1052*P1052*P1052*0.613*Q1052*$M$4*24</f>
        <v>429.498999083558</v>
      </c>
      <c r="T1052" s="3" t="n">
        <f aca="false">+P1052*P1052*P1052*0.613*$M$2*$M$4*24</f>
        <v>682.567152575316</v>
      </c>
      <c r="U1052" s="3"/>
      <c r="V1052" s="3"/>
    </row>
    <row r="1053" customFormat="false" ht="12.8" hidden="false" customHeight="false" outlineLevel="0" collapsed="false">
      <c r="D1053" s="1"/>
      <c r="E1053" s="1"/>
      <c r="F1053" s="1"/>
      <c r="H1053" s="1"/>
      <c r="I1053" s="1"/>
      <c r="N1053" s="1" t="n">
        <v>20221117</v>
      </c>
      <c r="O1053" s="1" t="n">
        <v>55</v>
      </c>
      <c r="P1053" s="1" t="n">
        <f aca="false">+O1053/10</f>
        <v>5.5</v>
      </c>
      <c r="Q1053" s="2" t="n">
        <f aca="false">+($M$2/0.593)*0.5*(-1*(-P1053/($M$1*3/2)+1)*(-P1053/($M$1*3/2)+1)*(-P1053/($M$1*3/2)+1)-1*(-P1053/($M$1*3/2)+1)*(-P1053/($M$1*3/2)+1)+(-P1053/($M$1*3/2)+1)+1)</f>
        <v>0.440940685147732</v>
      </c>
      <c r="R1053" s="2" t="n">
        <f aca="false">+P1053*P1053*P1053*0.613*Q1053*$M$4</f>
        <v>69.1917705131913</v>
      </c>
      <c r="S1053" s="3" t="n">
        <f aca="false">+P1053*P1053*P1053*0.613*Q1053*$M$4*24</f>
        <v>1660.60249231659</v>
      </c>
      <c r="T1053" s="3" t="n">
        <f aca="false">+P1053*P1053*P1053*0.613*$M$2*$M$4*24</f>
        <v>2069.58211856171</v>
      </c>
      <c r="U1053" s="3"/>
      <c r="V1053" s="3"/>
    </row>
    <row r="1054" customFormat="false" ht="12.8" hidden="false" customHeight="false" outlineLevel="0" collapsed="false">
      <c r="D1054" s="1"/>
      <c r="E1054" s="1"/>
      <c r="F1054" s="1"/>
      <c r="H1054" s="1"/>
      <c r="I1054" s="1"/>
      <c r="N1054" s="1" t="n">
        <v>20221118</v>
      </c>
      <c r="O1054" s="1" t="n">
        <v>28</v>
      </c>
      <c r="P1054" s="1" t="n">
        <f aca="false">+O1054/10</f>
        <v>2.8</v>
      </c>
      <c r="Q1054" s="2" t="n">
        <f aca="false">+($M$2/0.593)*0.5*(-1*(-P1054/($M$1*3/2)+1)*(-P1054/($M$1*3/2)+1)*(-P1054/($M$1*3/2)+1)-1*(-P1054/($M$1*3/2)+1)*(-P1054/($M$1*3/2)+1)+(-P1054/($M$1*3/2)+1)+1)</f>
        <v>0.273522219542264</v>
      </c>
      <c r="R1054" s="2" t="n">
        <f aca="false">+P1054*P1054*P1054*0.613*Q1054*$M$4</f>
        <v>5.66308276228817</v>
      </c>
      <c r="S1054" s="3" t="n">
        <f aca="false">+P1054*P1054*P1054*0.613*Q1054*$M$4*24</f>
        <v>135.913986294916</v>
      </c>
      <c r="T1054" s="3" t="n">
        <f aca="false">+P1054*P1054*P1054*0.613*$M$2*$M$4*24</f>
        <v>273.066666666667</v>
      </c>
      <c r="U1054" s="3"/>
      <c r="V1054" s="3"/>
    </row>
    <row r="1055" customFormat="false" ht="12.8" hidden="false" customHeight="false" outlineLevel="0" collapsed="false">
      <c r="D1055" s="1"/>
      <c r="E1055" s="1"/>
      <c r="F1055" s="1"/>
      <c r="H1055" s="1"/>
      <c r="I1055" s="1"/>
      <c r="N1055" s="1" t="n">
        <v>20221119</v>
      </c>
      <c r="O1055" s="1" t="n">
        <v>38</v>
      </c>
      <c r="P1055" s="1" t="n">
        <f aca="false">+O1055/10</f>
        <v>3.8</v>
      </c>
      <c r="Q1055" s="2" t="n">
        <f aca="false">+($M$2/0.593)*0.5*(-1*(-P1055/($M$1*3/2)+1)*(-P1055/($M$1*3/2)+1)*(-P1055/($M$1*3/2)+1)-1*(-P1055/($M$1*3/2)+1)*(-P1055/($M$1*3/2)+1)+(-P1055/($M$1*3/2)+1)+1)</f>
        <v>0.3457911881567</v>
      </c>
      <c r="R1055" s="2" t="n">
        <f aca="false">+P1055*P1055*P1055*0.613*Q1055*$M$4</f>
        <v>17.8957916284816</v>
      </c>
      <c r="S1055" s="3" t="n">
        <f aca="false">+P1055*P1055*P1055*0.613*Q1055*$M$4*24</f>
        <v>429.498999083558</v>
      </c>
      <c r="T1055" s="3" t="n">
        <f aca="false">+P1055*P1055*P1055*0.613*$M$2*$M$4*24</f>
        <v>682.567152575316</v>
      </c>
      <c r="U1055" s="3"/>
      <c r="V1055" s="3"/>
    </row>
    <row r="1056" customFormat="false" ht="12.8" hidden="false" customHeight="false" outlineLevel="0" collapsed="false">
      <c r="D1056" s="1"/>
      <c r="E1056" s="1"/>
      <c r="F1056" s="1"/>
      <c r="H1056" s="1"/>
      <c r="I1056" s="1"/>
      <c r="N1056" s="1" t="n">
        <v>20221120</v>
      </c>
      <c r="O1056" s="1" t="n">
        <v>26</v>
      </c>
      <c r="P1056" s="1" t="n">
        <f aca="false">+O1056/10</f>
        <v>2.6</v>
      </c>
      <c r="Q1056" s="2" t="n">
        <f aca="false">+($M$2/0.593)*0.5*(-1*(-P1056/($M$1*3/2)+1)*(-P1056/($M$1*3/2)+1)*(-P1056/($M$1*3/2)+1)-1*(-P1056/($M$1*3/2)+1)*(-P1056/($M$1*3/2)+1)+(-P1056/($M$1*3/2)+1)+1)</f>
        <v>0.257537111637928</v>
      </c>
      <c r="R1056" s="2" t="n">
        <f aca="false">+P1056*P1056*P1056*0.613*Q1056*$M$4</f>
        <v>4.26919573773573</v>
      </c>
      <c r="S1056" s="3" t="n">
        <f aca="false">+P1056*P1056*P1056*0.613*Q1056*$M$4*24</f>
        <v>102.460697705658</v>
      </c>
      <c r="T1056" s="3" t="n">
        <f aca="false">+P1056*P1056*P1056*0.613*$M$2*$M$4*24</f>
        <v>218.632458697765</v>
      </c>
      <c r="U1056" s="3"/>
      <c r="V1056" s="3"/>
    </row>
    <row r="1057" customFormat="false" ht="12.8" hidden="false" customHeight="false" outlineLevel="0" collapsed="false">
      <c r="D1057" s="1"/>
      <c r="E1057" s="1"/>
      <c r="F1057" s="1"/>
      <c r="H1057" s="1"/>
      <c r="I1057" s="1"/>
      <c r="N1057" s="1" t="n">
        <v>20221121</v>
      </c>
      <c r="O1057" s="1" t="n">
        <v>33</v>
      </c>
      <c r="P1057" s="1" t="n">
        <f aca="false">+O1057/10</f>
        <v>3.3</v>
      </c>
      <c r="Q1057" s="2" t="n">
        <f aca="false">+($M$2/0.593)*0.5*(-1*(-P1057/($M$1*3/2)+1)*(-P1057/($M$1*3/2)+1)*(-P1057/($M$1*3/2)+1)-1*(-P1057/($M$1*3/2)+1)*(-P1057/($M$1*3/2)+1)+(-P1057/($M$1*3/2)+1)+1)</f>
        <v>0.311231068452854</v>
      </c>
      <c r="R1057" s="2" t="n">
        <f aca="false">+P1057*P1057*P1057*0.613*Q1057*$M$4</f>
        <v>10.5489920715165</v>
      </c>
      <c r="S1057" s="3" t="n">
        <f aca="false">+P1057*P1057*P1057*0.613*Q1057*$M$4*24</f>
        <v>253.175809716396</v>
      </c>
      <c r="T1057" s="3" t="n">
        <f aca="false">+P1057*P1057*P1057*0.613*$M$2*$M$4*24</f>
        <v>447.029737609329</v>
      </c>
      <c r="U1057" s="3"/>
      <c r="V1057" s="3"/>
    </row>
    <row r="1058" customFormat="false" ht="12.8" hidden="false" customHeight="false" outlineLevel="0" collapsed="false">
      <c r="D1058" s="1"/>
      <c r="E1058" s="1"/>
      <c r="F1058" s="1"/>
      <c r="H1058" s="1"/>
      <c r="I1058" s="1"/>
      <c r="N1058" s="1" t="n">
        <v>20221122</v>
      </c>
      <c r="O1058" s="1" t="n">
        <v>45</v>
      </c>
      <c r="P1058" s="1" t="n">
        <f aca="false">+O1058/10</f>
        <v>4.5</v>
      </c>
      <c r="Q1058" s="2" t="n">
        <f aca="false">+($M$2/0.593)*0.5*(-1*(-P1058/($M$1*3/2)+1)*(-P1058/($M$1*3/2)+1)*(-P1058/($M$1*3/2)+1)-1*(-P1058/($M$1*3/2)+1)*(-P1058/($M$1*3/2)+1)+(-P1058/($M$1*3/2)+1)+1)</f>
        <v>0.389054846053559</v>
      </c>
      <c r="R1058" s="2" t="n">
        <f aca="false">+P1058*P1058*P1058*0.613*Q1058*$M$4</f>
        <v>33.4375595787492</v>
      </c>
      <c r="S1058" s="3" t="n">
        <f aca="false">+P1058*P1058*P1058*0.613*Q1058*$M$4*24</f>
        <v>802.501429889982</v>
      </c>
      <c r="T1058" s="3" t="n">
        <f aca="false">+P1058*P1058*P1058*0.613*$M$2*$M$4*24</f>
        <v>1133.527696793</v>
      </c>
      <c r="U1058" s="3"/>
      <c r="V1058" s="3"/>
    </row>
    <row r="1059" customFormat="false" ht="12.8" hidden="false" customHeight="false" outlineLevel="0" collapsed="false">
      <c r="D1059" s="1"/>
      <c r="E1059" s="1"/>
      <c r="F1059" s="1"/>
      <c r="H1059" s="1"/>
      <c r="I1059" s="1"/>
      <c r="N1059" s="1" t="n">
        <v>20221123</v>
      </c>
      <c r="O1059" s="1" t="n">
        <v>51</v>
      </c>
      <c r="P1059" s="1" t="n">
        <f aca="false">+O1059/10</f>
        <v>5.1</v>
      </c>
      <c r="Q1059" s="2" t="n">
        <f aca="false">+($M$2/0.593)*0.5*(-1*(-P1059/($M$1*3/2)+1)*(-P1059/($M$1*3/2)+1)*(-P1059/($M$1*3/2)+1)-1*(-P1059/($M$1*3/2)+1)*(-P1059/($M$1*3/2)+1)+(-P1059/($M$1*3/2)+1)+1)</f>
        <v>0.421549731467152</v>
      </c>
      <c r="R1059" s="2" t="n">
        <f aca="false">+P1059*P1059*P1059*0.613*Q1059*$M$4</f>
        <v>52.7406584965416</v>
      </c>
      <c r="S1059" s="3" t="n">
        <f aca="false">+P1059*P1059*P1059*0.613*Q1059*$M$4*24</f>
        <v>1265.775803917</v>
      </c>
      <c r="T1059" s="3" t="n">
        <f aca="false">+P1059*P1059*P1059*0.613*$M$2*$M$4*24</f>
        <v>1650.0804664723</v>
      </c>
    </row>
    <row r="1060" customFormat="false" ht="12.8" hidden="false" customHeight="false" outlineLevel="0" collapsed="false">
      <c r="D1060" s="1"/>
      <c r="E1060" s="1"/>
      <c r="F1060" s="1"/>
      <c r="H1060" s="1"/>
      <c r="I1060" s="1"/>
      <c r="N1060" s="1" t="n">
        <v>20221124</v>
      </c>
      <c r="O1060" s="1" t="n">
        <v>26</v>
      </c>
      <c r="P1060" s="1" t="n">
        <f aca="false">+O1060/10</f>
        <v>2.6</v>
      </c>
      <c r="Q1060" s="2" t="n">
        <f aca="false">+($M$2/0.593)*0.5*(-1*(-P1060/($M$1*3/2)+1)*(-P1060/($M$1*3/2)+1)*(-P1060/($M$1*3/2)+1)-1*(-P1060/($M$1*3/2)+1)*(-P1060/($M$1*3/2)+1)+(-P1060/($M$1*3/2)+1)+1)</f>
        <v>0.257537111637928</v>
      </c>
      <c r="R1060" s="2" t="n">
        <f aca="false">+P1060*P1060*P1060*0.613*Q1060*$M$4</f>
        <v>4.26919573773573</v>
      </c>
      <c r="S1060" s="3" t="n">
        <f aca="false">+P1060*P1060*P1060*0.613*Q1060*$M$4*24</f>
        <v>102.460697705658</v>
      </c>
      <c r="T1060" s="3" t="n">
        <f aca="false">+P1060*P1060*P1060*0.613*$M$2*$M$4*24</f>
        <v>218.632458697765</v>
      </c>
      <c r="U1060" s="3"/>
      <c r="V1060" s="3"/>
    </row>
    <row r="1061" customFormat="false" ht="12.8" hidden="false" customHeight="false" outlineLevel="0" collapsed="false">
      <c r="D1061" s="1"/>
      <c r="E1061" s="1"/>
      <c r="F1061" s="1"/>
      <c r="H1061" s="1"/>
      <c r="I1061" s="1"/>
      <c r="N1061" s="1" t="n">
        <v>20221125</v>
      </c>
      <c r="O1061" s="1" t="n">
        <v>18</v>
      </c>
      <c r="P1061" s="1" t="n">
        <f aca="false">+O1061/10</f>
        <v>1.8</v>
      </c>
      <c r="Q1061" s="2" t="n">
        <f aca="false">+($M$2/0.593)*0.5*(-1*(-P1061/($M$1*3/2)+1)*(-P1061/($M$1*3/2)+1)*(-P1061/($M$1*3/2)+1)-1*(-P1061/($M$1*3/2)+1)*(-P1061/($M$1*3/2)+1)+(-P1061/($M$1*3/2)+1)+1)</f>
        <v>0.188302545489923</v>
      </c>
      <c r="R1061" s="2" t="n">
        <f aca="false">+P1061*P1061*P1061*0.613*Q1061*$M$4</f>
        <v>1.03576184551134</v>
      </c>
      <c r="S1061" s="3" t="n">
        <f aca="false">+P1061*P1061*P1061*0.613*Q1061*$M$4*24</f>
        <v>24.8582842922721</v>
      </c>
      <c r="T1061" s="3" t="n">
        <f aca="false">+P1061*P1061*P1061*0.613*$M$2*$M$4*24</f>
        <v>72.5457725947522</v>
      </c>
      <c r="U1061" s="3"/>
      <c r="V1061" s="3"/>
    </row>
    <row r="1062" customFormat="false" ht="12.8" hidden="false" customHeight="false" outlineLevel="0" collapsed="false">
      <c r="D1062" s="1"/>
      <c r="E1062" s="1"/>
      <c r="F1062" s="1"/>
      <c r="H1062" s="1"/>
      <c r="I1062" s="1"/>
      <c r="N1062" s="1" t="n">
        <v>20221126</v>
      </c>
      <c r="O1062" s="1" t="n">
        <v>16</v>
      </c>
      <c r="P1062" s="1" t="n">
        <f aca="false">+O1062/10</f>
        <v>1.6</v>
      </c>
      <c r="Q1062" s="2" t="n">
        <f aca="false">+($M$2/0.593)*0.5*(-1*(-P1062/($M$1*3/2)+1)*(-P1062/($M$1*3/2)+1)*(-P1062/($M$1*3/2)+1)-1*(-P1062/($M$1*3/2)+1)*(-P1062/($M$1*3/2)+1)+(-P1062/($M$1*3/2)+1)+1)</f>
        <v>0.169641907231382</v>
      </c>
      <c r="R1062" s="2" t="n">
        <f aca="false">+P1062*P1062*P1062*0.613*Q1062*$M$4</f>
        <v>0.655359043910791</v>
      </c>
      <c r="S1062" s="3" t="n">
        <f aca="false">+P1062*P1062*P1062*0.613*Q1062*$M$4*24</f>
        <v>15.728617053859</v>
      </c>
      <c r="T1062" s="3" t="n">
        <f aca="false">+P1062*P1062*P1062*0.613*$M$2*$M$4*24</f>
        <v>50.9512147716229</v>
      </c>
      <c r="U1062" s="3"/>
      <c r="V1062" s="3"/>
    </row>
    <row r="1063" customFormat="false" ht="12.8" hidden="false" customHeight="false" outlineLevel="0" collapsed="false">
      <c r="D1063" s="1"/>
      <c r="E1063" s="1"/>
      <c r="F1063" s="1"/>
      <c r="H1063" s="1"/>
      <c r="I1063" s="1"/>
      <c r="N1063" s="1" t="n">
        <v>20221127</v>
      </c>
      <c r="O1063" s="1" t="n">
        <v>30</v>
      </c>
      <c r="P1063" s="1" t="n">
        <f aca="false">+O1063/10</f>
        <v>3</v>
      </c>
      <c r="Q1063" s="2" t="n">
        <f aca="false">+($M$2/0.593)*0.5*(-1*(-P1063/($M$1*3/2)+1)*(-P1063/($M$1*3/2)+1)*(-P1063/($M$1*3/2)+1)-1*(-P1063/($M$1*3/2)+1)*(-P1063/($M$1*3/2)+1)+(-P1063/($M$1*3/2)+1)+1)</f>
        <v>0.288989299229084</v>
      </c>
      <c r="R1063" s="2" t="n">
        <f aca="false">+P1063*P1063*P1063*0.613*Q1063*$M$4</f>
        <v>7.35921902632432</v>
      </c>
      <c r="S1063" s="3" t="n">
        <f aca="false">+P1063*P1063*P1063*0.613*Q1063*$M$4*24</f>
        <v>176.621256631784</v>
      </c>
      <c r="T1063" s="3" t="n">
        <f aca="false">+P1063*P1063*P1063*0.613*$M$2*$M$4*24</f>
        <v>335.860058309038</v>
      </c>
      <c r="U1063" s="3"/>
      <c r="V1063" s="3"/>
    </row>
    <row r="1064" customFormat="false" ht="12.8" hidden="false" customHeight="false" outlineLevel="0" collapsed="false">
      <c r="D1064" s="1"/>
      <c r="E1064" s="1"/>
      <c r="F1064" s="1"/>
      <c r="H1064" s="1"/>
      <c r="I1064" s="1"/>
      <c r="N1064" s="1" t="n">
        <v>20221128</v>
      </c>
      <c r="O1064" s="1" t="n">
        <v>16</v>
      </c>
      <c r="P1064" s="1" t="n">
        <f aca="false">+O1064/10</f>
        <v>1.6</v>
      </c>
      <c r="Q1064" s="2" t="n">
        <f aca="false">+($M$2/0.593)*0.5*(-1*(-P1064/($M$1*3/2)+1)*(-P1064/($M$1*3/2)+1)*(-P1064/($M$1*3/2)+1)-1*(-P1064/($M$1*3/2)+1)*(-P1064/($M$1*3/2)+1)+(-P1064/($M$1*3/2)+1)+1)</f>
        <v>0.169641907231382</v>
      </c>
      <c r="R1064" s="2" t="n">
        <f aca="false">+P1064*P1064*P1064*0.613*Q1064*$M$4</f>
        <v>0.655359043910791</v>
      </c>
      <c r="S1064" s="3" t="n">
        <f aca="false">+P1064*P1064*P1064*0.613*Q1064*$M$4*24</f>
        <v>15.728617053859</v>
      </c>
      <c r="T1064" s="3" t="n">
        <f aca="false">+P1064*P1064*P1064*0.613*$M$2*$M$4*24</f>
        <v>50.9512147716229</v>
      </c>
    </row>
    <row r="1065" customFormat="false" ht="12.8" hidden="false" customHeight="false" outlineLevel="0" collapsed="false">
      <c r="D1065" s="1"/>
      <c r="E1065" s="1"/>
      <c r="F1065" s="1"/>
      <c r="H1065" s="1"/>
      <c r="I1065" s="1"/>
      <c r="N1065" s="1" t="n">
        <v>20221129</v>
      </c>
      <c r="Q1065" s="2"/>
      <c r="R1065" s="2"/>
      <c r="S1065" s="3"/>
      <c r="T1065" s="3"/>
      <c r="U1065" s="3"/>
      <c r="V1065" s="3"/>
    </row>
    <row r="1066" customFormat="false" ht="12.8" hidden="false" customHeight="false" outlineLevel="0" collapsed="false">
      <c r="D1066" s="1"/>
      <c r="E1066" s="1"/>
      <c r="F1066" s="1"/>
      <c r="H1066" s="1"/>
      <c r="I1066" s="1"/>
      <c r="N1066" s="1" t="n">
        <v>20221130</v>
      </c>
      <c r="Q1066" s="2"/>
      <c r="R1066" s="2"/>
      <c r="S1066" s="3"/>
      <c r="T1066" s="3"/>
      <c r="U1066" s="3" t="n">
        <f aca="false">SUM(S1037:S1066)</f>
        <v>22039.7039944066</v>
      </c>
      <c r="V1066" s="3" t="n">
        <f aca="false">SUM(T1037:T1066)</f>
        <v>28653.1296404276</v>
      </c>
    </row>
    <row r="1067" customFormat="false" ht="12.8" hidden="false" customHeight="false" outlineLevel="0" collapsed="false">
      <c r="D1067" s="1"/>
      <c r="E1067" s="1"/>
      <c r="F1067" s="1"/>
      <c r="H1067" s="1"/>
      <c r="I1067" s="1"/>
      <c r="N1067" s="1" t="n">
        <v>20221201</v>
      </c>
      <c r="Q1067" s="2"/>
      <c r="R1067" s="2"/>
      <c r="S1067" s="3"/>
      <c r="T1067" s="3"/>
      <c r="U1067" s="3"/>
      <c r="V1067" s="3"/>
    </row>
    <row r="1068" customFormat="false" ht="12.8" hidden="false" customHeight="false" outlineLevel="0" collapsed="false">
      <c r="D1068" s="1"/>
      <c r="E1068" s="1"/>
      <c r="F1068" s="1"/>
      <c r="H1068" s="1"/>
      <c r="I1068" s="1"/>
      <c r="Q1068" s="2"/>
      <c r="R1068" s="2"/>
      <c r="S1068" s="3"/>
      <c r="T1068" s="3"/>
      <c r="U1068" s="3"/>
      <c r="V1068" s="3"/>
    </row>
    <row r="1069" customFormat="false" ht="12.8" hidden="false" customHeight="false" outlineLevel="0" collapsed="false">
      <c r="D1069" s="1"/>
      <c r="E1069" s="1"/>
      <c r="F1069" s="1"/>
      <c r="H1069" s="1"/>
      <c r="I1069" s="1"/>
      <c r="Q1069" s="2"/>
      <c r="R1069" s="2"/>
      <c r="S1069" s="3"/>
      <c r="T1069" s="3"/>
      <c r="U1069" s="3"/>
      <c r="V1069" s="3"/>
    </row>
    <row r="1070" customFormat="false" ht="12.8" hidden="false" customHeight="false" outlineLevel="0" collapsed="false">
      <c r="D1070" s="1"/>
      <c r="E1070" s="1"/>
      <c r="F1070" s="1"/>
      <c r="H1070" s="1"/>
      <c r="I1070" s="1"/>
      <c r="Q1070" s="2"/>
      <c r="R1070" s="2"/>
      <c r="S1070" s="3"/>
      <c r="T1070" s="3"/>
      <c r="U1070" s="3"/>
      <c r="V1070" s="3"/>
    </row>
    <row r="1071" customFormat="false" ht="12.8" hidden="false" customHeight="false" outlineLevel="0" collapsed="false">
      <c r="D1071" s="1"/>
      <c r="E1071" s="1"/>
      <c r="F1071" s="1"/>
      <c r="H1071" s="1"/>
      <c r="I1071" s="1"/>
      <c r="Q1071" s="2"/>
      <c r="R1071" s="2"/>
      <c r="S1071" s="3"/>
      <c r="T1071" s="3"/>
      <c r="U1071" s="3"/>
      <c r="V1071" s="3"/>
    </row>
    <row r="1072" customFormat="false" ht="12.8" hidden="false" customHeight="false" outlineLevel="0" collapsed="false">
      <c r="D1072" s="1"/>
      <c r="E1072" s="1"/>
      <c r="F1072" s="1"/>
      <c r="H1072" s="1"/>
      <c r="I1072" s="1"/>
      <c r="Q1072" s="2"/>
      <c r="R1072" s="2"/>
      <c r="S1072" s="3"/>
      <c r="T1072" s="3"/>
      <c r="U1072" s="3"/>
      <c r="V1072" s="3"/>
    </row>
    <row r="1073" customFormat="false" ht="12.8" hidden="false" customHeight="false" outlineLevel="0" collapsed="false">
      <c r="D1073" s="1"/>
      <c r="E1073" s="1"/>
      <c r="F1073" s="1"/>
      <c r="H1073" s="1"/>
      <c r="I1073" s="1"/>
      <c r="Q1073" s="2"/>
      <c r="R1073" s="2"/>
      <c r="S1073" s="3"/>
      <c r="T1073" s="3"/>
      <c r="U1073" s="3"/>
      <c r="V1073" s="3"/>
    </row>
    <row r="1074" customFormat="false" ht="12.8" hidden="false" customHeight="false" outlineLevel="0" collapsed="false">
      <c r="D1074" s="1"/>
      <c r="E1074" s="1"/>
      <c r="F1074" s="1"/>
      <c r="H1074" s="1"/>
      <c r="I1074" s="1"/>
      <c r="Q1074" s="2"/>
      <c r="R1074" s="2"/>
      <c r="S1074" s="3"/>
      <c r="T1074" s="3"/>
      <c r="U1074" s="3"/>
      <c r="V1074" s="3"/>
    </row>
    <row r="1075" customFormat="false" ht="12.8" hidden="false" customHeight="false" outlineLevel="0" collapsed="false">
      <c r="D1075" s="1"/>
      <c r="E1075" s="1"/>
      <c r="F1075" s="1"/>
      <c r="H1075" s="1"/>
      <c r="I1075" s="1"/>
      <c r="Q1075" s="2"/>
      <c r="R1075" s="2"/>
      <c r="S1075" s="3"/>
      <c r="T1075" s="3"/>
      <c r="U1075" s="3"/>
      <c r="V1075" s="3"/>
    </row>
    <row r="1076" customFormat="false" ht="12.8" hidden="false" customHeight="false" outlineLevel="0" collapsed="false">
      <c r="D1076" s="1"/>
      <c r="E1076" s="1"/>
      <c r="F1076" s="1"/>
      <c r="H1076" s="1"/>
      <c r="I1076" s="1"/>
      <c r="Q1076" s="2"/>
      <c r="R1076" s="2"/>
      <c r="S1076" s="3"/>
      <c r="T1076" s="3"/>
      <c r="U1076" s="3"/>
      <c r="V1076" s="3"/>
    </row>
    <row r="1077" customFormat="false" ht="12.8" hidden="false" customHeight="false" outlineLevel="0" collapsed="false">
      <c r="D1077" s="1"/>
      <c r="E1077" s="1"/>
      <c r="F1077" s="1"/>
      <c r="H1077" s="1"/>
      <c r="I1077" s="1"/>
      <c r="Q1077" s="2"/>
      <c r="R1077" s="2"/>
      <c r="S1077" s="3"/>
      <c r="T1077" s="3"/>
      <c r="U1077" s="3"/>
      <c r="V1077" s="3"/>
    </row>
    <row r="1078" customFormat="false" ht="12.8" hidden="false" customHeight="false" outlineLevel="0" collapsed="false">
      <c r="D1078" s="1"/>
      <c r="E1078" s="1"/>
      <c r="F1078" s="1"/>
      <c r="H1078" s="1"/>
      <c r="I1078" s="1"/>
      <c r="Q1078" s="2"/>
      <c r="R1078" s="2"/>
      <c r="S1078" s="3"/>
      <c r="T1078" s="3"/>
      <c r="U1078" s="3"/>
      <c r="V1078" s="3"/>
    </row>
    <row r="1079" customFormat="false" ht="12.8" hidden="false" customHeight="false" outlineLevel="0" collapsed="false">
      <c r="D1079" s="1"/>
      <c r="E1079" s="1"/>
      <c r="F1079" s="1"/>
      <c r="H1079" s="1"/>
      <c r="I1079" s="1"/>
      <c r="Q1079" s="2"/>
      <c r="R1079" s="2"/>
      <c r="S1079" s="3"/>
      <c r="T1079" s="3"/>
      <c r="U1079" s="3"/>
      <c r="V1079" s="3"/>
    </row>
    <row r="1080" customFormat="false" ht="12.8" hidden="false" customHeight="false" outlineLevel="0" collapsed="false">
      <c r="D1080" s="1"/>
      <c r="E1080" s="1"/>
      <c r="F1080" s="1"/>
      <c r="H1080" s="1"/>
      <c r="I1080" s="1"/>
      <c r="Q1080" s="2"/>
      <c r="R1080" s="2"/>
      <c r="S1080" s="3"/>
      <c r="T1080" s="3"/>
      <c r="U1080" s="3"/>
      <c r="V1080" s="3"/>
    </row>
    <row r="1081" customFormat="false" ht="12.8" hidden="false" customHeight="false" outlineLevel="0" collapsed="false">
      <c r="D1081" s="1"/>
      <c r="E1081" s="1"/>
      <c r="F1081" s="1"/>
      <c r="H1081" s="1"/>
      <c r="I1081" s="1"/>
      <c r="Q1081" s="2"/>
      <c r="R1081" s="2"/>
      <c r="S1081" s="3"/>
      <c r="T1081" s="3"/>
      <c r="U1081" s="3"/>
      <c r="V1081" s="3"/>
    </row>
    <row r="1082" customFormat="false" ht="12.8" hidden="false" customHeight="false" outlineLevel="0" collapsed="false">
      <c r="D1082" s="1"/>
      <c r="E1082" s="1"/>
      <c r="F1082" s="1"/>
      <c r="H1082" s="1"/>
      <c r="I1082" s="1"/>
      <c r="Q1082" s="2"/>
      <c r="R1082" s="2"/>
      <c r="S1082" s="3"/>
      <c r="T1082" s="3"/>
      <c r="U1082" s="3"/>
      <c r="V1082" s="3"/>
    </row>
    <row r="1083" customFormat="false" ht="12.8" hidden="false" customHeight="false" outlineLevel="0" collapsed="false">
      <c r="D1083" s="1"/>
      <c r="E1083" s="1"/>
      <c r="F1083" s="1"/>
      <c r="H1083" s="1"/>
      <c r="I1083" s="1"/>
      <c r="Q1083" s="2"/>
      <c r="R1083" s="2"/>
      <c r="S1083" s="3"/>
      <c r="T1083" s="3"/>
      <c r="U1083" s="3"/>
      <c r="V1083" s="3"/>
    </row>
    <row r="1084" customFormat="false" ht="12.8" hidden="false" customHeight="false" outlineLevel="0" collapsed="false">
      <c r="D1084" s="1"/>
      <c r="E1084" s="1"/>
      <c r="F1084" s="1"/>
      <c r="H1084" s="1"/>
      <c r="I1084" s="1"/>
      <c r="Q1084" s="2"/>
      <c r="R1084" s="2"/>
      <c r="S1084" s="3"/>
      <c r="T1084" s="3"/>
      <c r="U1084" s="3"/>
      <c r="V1084" s="3"/>
    </row>
    <row r="1085" customFormat="false" ht="12.8" hidden="false" customHeight="false" outlineLevel="0" collapsed="false">
      <c r="D1085" s="1"/>
      <c r="E1085" s="1"/>
      <c r="F1085" s="1"/>
      <c r="H1085" s="1"/>
      <c r="I1085" s="1"/>
      <c r="Q1085" s="2"/>
      <c r="R1085" s="2"/>
      <c r="S1085" s="3"/>
      <c r="T1085" s="3"/>
      <c r="U1085" s="3"/>
      <c r="V1085" s="3"/>
    </row>
    <row r="1086" customFormat="false" ht="12.8" hidden="false" customHeight="false" outlineLevel="0" collapsed="false">
      <c r="D1086" s="1"/>
      <c r="E1086" s="1"/>
      <c r="F1086" s="1"/>
      <c r="H1086" s="1"/>
      <c r="I1086" s="1"/>
      <c r="Q1086" s="2"/>
      <c r="R1086" s="2"/>
      <c r="S1086" s="3"/>
      <c r="T1086" s="3"/>
      <c r="U1086" s="3"/>
      <c r="V1086" s="3"/>
    </row>
    <row r="1087" customFormat="false" ht="12.8" hidden="false" customHeight="false" outlineLevel="0" collapsed="false">
      <c r="D1087" s="1"/>
      <c r="E1087" s="1"/>
      <c r="F1087" s="1"/>
      <c r="H1087" s="1"/>
      <c r="I1087" s="1"/>
      <c r="Q1087" s="2"/>
      <c r="R1087" s="2"/>
      <c r="S1087" s="3"/>
      <c r="T1087" s="3"/>
      <c r="U1087" s="3"/>
      <c r="V1087" s="3"/>
    </row>
    <row r="1088" customFormat="false" ht="12.8" hidden="false" customHeight="false" outlineLevel="0" collapsed="false">
      <c r="D1088" s="1"/>
      <c r="E1088" s="1"/>
      <c r="F1088" s="1"/>
      <c r="H1088" s="1"/>
      <c r="I1088" s="1"/>
      <c r="Q1088" s="2"/>
      <c r="R1088" s="2"/>
      <c r="S1088" s="3"/>
      <c r="T1088" s="3"/>
      <c r="U1088" s="3"/>
      <c r="V1088" s="3"/>
    </row>
    <row r="1089" customFormat="false" ht="12.8" hidden="false" customHeight="false" outlineLevel="0" collapsed="false">
      <c r="D1089" s="1"/>
      <c r="E1089" s="1"/>
      <c r="F1089" s="1"/>
      <c r="H1089" s="1"/>
      <c r="I1089" s="1"/>
      <c r="Q1089" s="2"/>
      <c r="R1089" s="2"/>
      <c r="S1089" s="3"/>
      <c r="T1089" s="3"/>
      <c r="U1089" s="3"/>
      <c r="V1089" s="3"/>
    </row>
    <row r="1090" customFormat="false" ht="12.8" hidden="false" customHeight="false" outlineLevel="0" collapsed="false">
      <c r="D1090" s="1"/>
      <c r="E1090" s="1"/>
      <c r="F1090" s="1"/>
      <c r="H1090" s="1"/>
      <c r="I1090" s="1"/>
      <c r="Q1090" s="2"/>
      <c r="R1090" s="2"/>
      <c r="S1090" s="3"/>
      <c r="T1090" s="3"/>
      <c r="U1090" s="3"/>
      <c r="V1090" s="3"/>
    </row>
    <row r="1091" customFormat="false" ht="12.8" hidden="false" customHeight="false" outlineLevel="0" collapsed="false">
      <c r="D1091" s="1"/>
      <c r="E1091" s="1"/>
      <c r="F1091" s="1"/>
      <c r="H1091" s="1"/>
      <c r="I1091" s="1"/>
      <c r="Q1091" s="2"/>
      <c r="R1091" s="2"/>
      <c r="S1091" s="3"/>
      <c r="T1091" s="3"/>
      <c r="U1091" s="3"/>
      <c r="V1091" s="3"/>
    </row>
    <row r="1092" customFormat="false" ht="12.8" hidden="false" customHeight="false" outlineLevel="0" collapsed="false">
      <c r="D1092" s="1"/>
      <c r="E1092" s="1"/>
      <c r="F1092" s="1"/>
      <c r="H1092" s="1"/>
      <c r="I1092" s="1"/>
      <c r="Q1092" s="2"/>
      <c r="R1092" s="2"/>
      <c r="S1092" s="3"/>
      <c r="T1092" s="3"/>
      <c r="U1092" s="3"/>
      <c r="V1092" s="3"/>
    </row>
    <row r="1093" customFormat="false" ht="12.8" hidden="false" customHeight="false" outlineLevel="0" collapsed="false">
      <c r="D1093" s="1"/>
      <c r="E1093" s="1"/>
      <c r="F1093" s="1"/>
      <c r="H1093" s="1"/>
      <c r="I1093" s="1"/>
      <c r="Q1093" s="2"/>
      <c r="R1093" s="2"/>
      <c r="S1093" s="3"/>
      <c r="T1093" s="3"/>
      <c r="U1093" s="3"/>
      <c r="V1093" s="3"/>
    </row>
    <row r="1094" customFormat="false" ht="12.8" hidden="false" customHeight="false" outlineLevel="0" collapsed="false">
      <c r="D1094" s="1"/>
      <c r="E1094" s="1"/>
      <c r="F1094" s="1"/>
      <c r="H1094" s="1"/>
      <c r="I1094" s="1"/>
      <c r="Q1094" s="2"/>
      <c r="R1094" s="2"/>
      <c r="S1094" s="3"/>
      <c r="T1094" s="3"/>
      <c r="U1094" s="3"/>
      <c r="V1094" s="3"/>
    </row>
    <row r="1095" customFormat="false" ht="12.8" hidden="false" customHeight="false" outlineLevel="0" collapsed="false">
      <c r="D1095" s="1"/>
      <c r="E1095" s="1"/>
      <c r="F1095" s="1"/>
      <c r="H1095" s="1"/>
      <c r="I1095" s="1"/>
      <c r="Q1095" s="2"/>
      <c r="R1095" s="2"/>
      <c r="S1095" s="3"/>
      <c r="T1095" s="3"/>
      <c r="U1095" s="3"/>
      <c r="V1095" s="3"/>
    </row>
    <row r="1096" customFormat="false" ht="12.8" hidden="false" customHeight="false" outlineLevel="0" collapsed="false">
      <c r="D1096" s="1"/>
      <c r="E1096" s="1"/>
      <c r="F1096" s="1"/>
      <c r="H1096" s="1"/>
      <c r="I1096" s="1"/>
      <c r="Q1096" s="2"/>
      <c r="R1096" s="2"/>
      <c r="S1096" s="3"/>
      <c r="T1096" s="3"/>
      <c r="U1096" s="3"/>
      <c r="V1096" s="3"/>
    </row>
    <row r="1097" customFormat="false" ht="12.8" hidden="false" customHeight="false" outlineLevel="0" collapsed="false">
      <c r="D1097" s="1"/>
      <c r="E1097" s="1"/>
      <c r="F1097" s="1"/>
      <c r="H1097" s="1"/>
      <c r="I1097" s="1"/>
      <c r="Q1097" s="2"/>
      <c r="R1097" s="2"/>
      <c r="S1097" s="3"/>
      <c r="T1097" s="3"/>
      <c r="U1097" s="3"/>
      <c r="V1097" s="3"/>
    </row>
    <row r="1098" customFormat="false" ht="12.8" hidden="false" customHeight="false" outlineLevel="0" collapsed="false">
      <c r="D1098" s="1"/>
      <c r="E1098" s="1"/>
      <c r="F1098" s="1"/>
      <c r="H1098" s="1"/>
      <c r="I1098" s="1"/>
      <c r="N1098" s="1" t="n">
        <v>20221231</v>
      </c>
      <c r="Q1098" s="2"/>
      <c r="R1098" s="2"/>
      <c r="S1098" s="3"/>
      <c r="T1098" s="3"/>
      <c r="U1098" s="3" t="n">
        <f aca="false">SUM(S1068:S1098)</f>
        <v>0</v>
      </c>
      <c r="V1098" s="3" t="n">
        <f aca="false">SUM(T1068:T1098)</f>
        <v>0</v>
      </c>
      <c r="W1098" s="3" t="n">
        <f aca="false">SUM(U733:U1098)</f>
        <v>256290.744037482</v>
      </c>
      <c r="X1098" s="3" t="n">
        <f aca="false">SUM(V733:V1098)</f>
        <v>319642.806608358</v>
      </c>
      <c r="Y1098" s="13" t="n">
        <f aca="false">SUM(P733:P1098)/331</f>
        <v>3.49516616314199</v>
      </c>
    </row>
    <row r="1099" customFormat="false" ht="12.8" hidden="false" customHeight="false" outlineLevel="0" collapsed="false">
      <c r="D1099" s="1"/>
      <c r="E1099" s="1"/>
      <c r="F1099" s="1"/>
      <c r="H1099" s="1"/>
      <c r="I1099" s="1"/>
    </row>
    <row r="1100" customFormat="false" ht="12.8" hidden="false" customHeight="false" outlineLevel="0" collapsed="false">
      <c r="D1100" s="1"/>
      <c r="E1100" s="1"/>
      <c r="F1100" s="1"/>
      <c r="H1100" s="1"/>
      <c r="I1100" s="1"/>
    </row>
    <row r="1101" customFormat="false" ht="12.8" hidden="false" customHeight="false" outlineLevel="0" collapsed="false">
      <c r="D1101" s="1"/>
      <c r="E1101" s="1"/>
      <c r="F1101" s="1"/>
      <c r="H1101" s="1"/>
      <c r="I1101" s="1"/>
    </row>
    <row r="1102" customFormat="false" ht="12.8" hidden="false" customHeight="false" outlineLevel="0" collapsed="false">
      <c r="D1102" s="1"/>
      <c r="E1102" s="1"/>
      <c r="F1102" s="1"/>
      <c r="H1102" s="1"/>
      <c r="I1102" s="1"/>
    </row>
    <row r="1103" customFormat="false" ht="12.8" hidden="false" customHeight="false" outlineLevel="0" collapsed="false">
      <c r="D1103" s="1"/>
      <c r="E1103" s="1"/>
      <c r="F1103" s="1"/>
      <c r="H1103" s="1"/>
      <c r="I1103" s="1"/>
    </row>
    <row r="1104" customFormat="false" ht="12.8" hidden="false" customHeight="false" outlineLevel="0" collapsed="false">
      <c r="D1104" s="1"/>
      <c r="E1104" s="1"/>
      <c r="F1104" s="1"/>
      <c r="H1104" s="1"/>
      <c r="I1104" s="1"/>
    </row>
    <row r="1105" customFormat="false" ht="12.8" hidden="false" customHeight="false" outlineLevel="0" collapsed="false">
      <c r="D1105" s="1"/>
      <c r="E1105" s="1"/>
      <c r="F1105" s="1"/>
      <c r="H1105" s="1"/>
      <c r="I1105" s="1"/>
      <c r="O1105" s="13"/>
      <c r="P1105" s="13"/>
      <c r="Q1105" s="13"/>
      <c r="R1105" s="13"/>
      <c r="S1105" s="13"/>
      <c r="T1105" s="13"/>
      <c r="U1105" s="13"/>
      <c r="V1105" s="13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1852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nl-NL</dc:language>
  <cp:lastModifiedBy/>
  <dcterms:modified xsi:type="dcterms:W3CDTF">2022-12-16T00:24:05Z</dcterms:modified>
  <cp:revision>55</cp:revision>
  <dc:subject/>
  <dc:title/>
</cp:coreProperties>
</file>